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amcory/Desktop/"/>
    </mc:Choice>
  </mc:AlternateContent>
  <xr:revisionPtr revIDLastSave="0" documentId="13_ncr:1_{A31C2C5F-5F1B-4B40-9C56-1E3746838708}" xr6:coauthVersionLast="38" xr6:coauthVersionMax="38" xr10:uidLastSave="{00000000-0000-0000-0000-000000000000}"/>
  <bookViews>
    <workbookView xWindow="3160" yWindow="460" windowWidth="25600" windowHeight="13980" tabRatio="500" activeTab="2" xr2:uid="{00000000-000D-0000-FFFF-FFFF00000000}"/>
  </bookViews>
  <sheets>
    <sheet name="Front Page" sheetId="7" r:id="rId1"/>
    <sheet name="Example GM Fix" sheetId="1" r:id="rId2"/>
    <sheet name="Price Generator" sheetId="6" r:id="rId3"/>
    <sheet name="Price Book Furnace" sheetId="2" r:id="rId4"/>
    <sheet name="Price Book AC " sheetId="5" r:id="rId5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6" l="1"/>
  <c r="N13" i="6"/>
  <c r="N12" i="6"/>
  <c r="N10" i="6"/>
  <c r="N7" i="6"/>
  <c r="N8" i="6"/>
  <c r="N6" i="6"/>
  <c r="J9" i="2" l="1"/>
  <c r="E27" i="1" l="1"/>
  <c r="E8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F26" i="1"/>
  <c r="F25" i="1"/>
  <c r="F24" i="1"/>
  <c r="F23" i="1"/>
  <c r="F18" i="1"/>
  <c r="F17" i="1"/>
  <c r="F16" i="1"/>
  <c r="F15" i="1"/>
  <c r="F14" i="1"/>
  <c r="F13" i="1"/>
  <c r="F12" i="1"/>
  <c r="B27" i="1"/>
  <c r="B28" i="1"/>
  <c r="B29" i="1"/>
  <c r="B30" i="1"/>
  <c r="F20" i="1"/>
  <c r="Q55" i="1"/>
  <c r="Q56" i="1"/>
  <c r="P59" i="1"/>
  <c r="Q57" i="1"/>
  <c r="P60" i="1"/>
  <c r="J10" i="1"/>
  <c r="T59" i="1"/>
  <c r="E38" i="1"/>
  <c r="E40" i="1"/>
  <c r="D42" i="1"/>
  <c r="F43" i="1"/>
  <c r="F44" i="1"/>
  <c r="P61" i="1"/>
  <c r="P62" i="1"/>
  <c r="J7" i="1"/>
  <c r="Q54" i="1"/>
  <c r="H35" i="1"/>
  <c r="D41" i="1"/>
  <c r="D43" i="1"/>
  <c r="D44" i="1"/>
  <c r="E20" i="1"/>
  <c r="K10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8" i="2"/>
  <c r="J7" i="2"/>
  <c r="J6" i="2"/>
  <c r="J5" i="2"/>
  <c r="J4" i="2"/>
  <c r="J3" i="2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L20" i="1"/>
  <c r="M16" i="1"/>
  <c r="M17" i="1"/>
  <c r="M18" i="1"/>
  <c r="N23" i="1"/>
  <c r="F6" i="1"/>
  <c r="F5" i="1"/>
  <c r="F21" i="1"/>
  <c r="E21" i="1"/>
  <c r="E30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J7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>Not accounting for commission or labor as a %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H20" authorId="0" shapeId="0" xr:uid="{00000000-0006-0000-0100-000002000000}">
      <text>
        <r>
          <rPr>
            <b/>
            <sz val="18"/>
            <color indexed="81"/>
            <rFont val="Calibri"/>
            <family val="2"/>
          </rPr>
          <t>If you offer financing it will effect your gross margin. Type in the highest dealer fee that you allow clients to use.
Example (6%)</t>
        </r>
      </text>
    </comment>
    <comment ref="H21" authorId="0" shapeId="0" xr:uid="{00000000-0006-0000-0100-000003000000}">
      <text>
        <r>
          <rPr>
            <b/>
            <sz val="18"/>
            <color indexed="81"/>
            <rFont val="Calibri"/>
            <family val="2"/>
          </rPr>
          <t xml:space="preserve">If you don’t use financing I would recommend looking into it to increase your sales…. But for now type in the percentage your credit card processing company charges you. 
Example  (3%) </t>
        </r>
      </text>
    </comment>
    <comment ref="J21" authorId="0" shapeId="0" xr:uid="{00000000-0006-0000-0100-000004000000}">
      <text>
        <r>
          <rPr>
            <b/>
            <sz val="9"/>
            <color indexed="81"/>
            <rFont val="Calibri"/>
            <family val="2"/>
          </rPr>
          <t>Financing fee or cc fee which ever is higher</t>
        </r>
      </text>
    </comment>
    <comment ref="H35" authorId="0" shapeId="0" xr:uid="{00000000-0006-0000-0100-000005000000}">
      <text>
        <r>
          <rPr>
            <b/>
            <sz val="9"/>
            <color indexed="81"/>
            <rFont val="Calibri"/>
            <family val="2"/>
          </rPr>
          <t>This accounts for sales as a being paid as a %...Not accounting for labor if it is paid as a %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M6" authorId="0" shapeId="0" xr:uid="{09F3B9EB-FA94-6D43-AB8C-11B13D60D35D}">
      <text>
        <r>
          <rPr>
            <b/>
            <sz val="10"/>
            <color rgb="FF000000"/>
            <rFont val="Tahoma"/>
            <family val="2"/>
          </rPr>
          <t>This is the total cost... not including any cost that is a percentage of the job.</t>
        </r>
      </text>
    </comment>
    <comment ref="G13" authorId="0" shapeId="0" xr:uid="{00000000-0006-0000-0200-000001000000}">
      <text>
        <r>
          <rPr>
            <b/>
            <sz val="16"/>
            <color rgb="FF000000"/>
            <rFont val="Calibri"/>
            <family val="2"/>
          </rPr>
          <t>If you pay Labor as a percentage it must be treated the same as commisssion in the formula.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D2" authorId="0" shapeId="0" xr:uid="{00000000-0006-0000-0300-000001000000}">
      <text>
        <r>
          <rPr>
            <b/>
            <sz val="16"/>
            <color rgb="FF000000"/>
            <rFont val="Calibri"/>
            <family val="2"/>
          </rPr>
          <t xml:space="preserve">For a furnace account for sheet metal, PVC, Stat,Drop, Filter, what ever you use plus a 40 consumable fee  (dope, glue, cleaner, screws, fittings, ect) 
</t>
        </r>
        <r>
          <rPr>
            <b/>
            <sz val="16"/>
            <color rgb="FF000000"/>
            <rFont val="Calibri"/>
            <family val="2"/>
          </rPr>
          <t xml:space="preserve">
</t>
        </r>
        <r>
          <rPr>
            <b/>
            <sz val="16"/>
            <color rgb="FF000000"/>
            <rFont val="Calibri"/>
            <family val="2"/>
          </rPr>
          <t xml:space="preserve">AC Account for line sets, stat, pad, disconnect, whip, consumables, 
</t>
        </r>
        <r>
          <rPr>
            <sz val="16"/>
            <color rgb="FF000000"/>
            <rFont val="Calibr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Cory</author>
  </authors>
  <commentList>
    <comment ref="E2" authorId="0" shapeId="0" xr:uid="{00000000-0006-0000-0400-000001000000}">
      <text>
        <r>
          <rPr>
            <b/>
            <sz val="16"/>
            <color indexed="81"/>
            <rFont val="Calibri"/>
            <family val="2"/>
          </rPr>
          <t xml:space="preserve">For a furnace account for sheet metal, PVC, Stat,Drop, Filter, what ever you use plus a 40 consumable fee  (dope, glue, cleaner, screws, fittings, ect) 
AC Account for line sets, stat, pad, disconnect, whip, consumables, 
</t>
        </r>
        <r>
          <rPr>
            <sz val="16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<sst xmlns="http://schemas.openxmlformats.org/spreadsheetml/2006/main" count="129" uniqueCount="95">
  <si>
    <t>Income</t>
  </si>
  <si>
    <t>Service</t>
  </si>
  <si>
    <t>install</t>
  </si>
  <si>
    <t>Total</t>
  </si>
  <si>
    <t>Direct Costs</t>
  </si>
  <si>
    <t>Material</t>
  </si>
  <si>
    <t>Equipment</t>
  </si>
  <si>
    <t>Labor</t>
  </si>
  <si>
    <t>Permit</t>
  </si>
  <si>
    <t>Warranty</t>
  </si>
  <si>
    <t>Commission</t>
  </si>
  <si>
    <t>sub</t>
  </si>
  <si>
    <t xml:space="preserve">Marketing </t>
  </si>
  <si>
    <t>Operating Expenses</t>
  </si>
  <si>
    <t>GM</t>
  </si>
  <si>
    <t>Direct Cost</t>
  </si>
  <si>
    <t>Profit</t>
  </si>
  <si>
    <t>Employeee</t>
  </si>
  <si>
    <t xml:space="preserve">Fascility </t>
  </si>
  <si>
    <t>Current #s</t>
  </si>
  <si>
    <t>What do you want net profit to be?</t>
  </si>
  <si>
    <t>Change gross margin to</t>
  </si>
  <si>
    <t>Other</t>
  </si>
  <si>
    <t>Quick Calc</t>
  </si>
  <si>
    <t>Desired Net Profit</t>
  </si>
  <si>
    <t>Gross Margin Needed</t>
  </si>
  <si>
    <t>Net Profit</t>
  </si>
  <si>
    <t>Equpment cost</t>
  </si>
  <si>
    <t>Material Cost</t>
  </si>
  <si>
    <t>Consumables</t>
  </si>
  <si>
    <t>Finacing % Offered</t>
  </si>
  <si>
    <t xml:space="preserve">or Credit Card fee </t>
  </si>
  <si>
    <t>Highest Commision % paid</t>
  </si>
  <si>
    <t>How to fix gross margins:</t>
  </si>
  <si>
    <t>Permits</t>
  </si>
  <si>
    <t>Subcontractor</t>
  </si>
  <si>
    <t>ALL</t>
  </si>
  <si>
    <t>Desired Gross Margin</t>
  </si>
  <si>
    <t>financing or credit card fees</t>
  </si>
  <si>
    <t xml:space="preserve">Commission </t>
  </si>
  <si>
    <t>Dividing Factor</t>
  </si>
  <si>
    <t>1298/30%</t>
  </si>
  <si>
    <t>1298/.3</t>
  </si>
  <si>
    <t>Furnaces</t>
  </si>
  <si>
    <t>Material Allowance</t>
  </si>
  <si>
    <t>Labor to install</t>
  </si>
  <si>
    <t>Commission %</t>
  </si>
  <si>
    <t>Financing or Credit card fees</t>
  </si>
  <si>
    <t>Subcontractor Fees</t>
  </si>
  <si>
    <t xml:space="preserve">Example </t>
  </si>
  <si>
    <t>Unit  M#</t>
  </si>
  <si>
    <t>Amv095060</t>
  </si>
  <si>
    <t>Sell Price</t>
  </si>
  <si>
    <t>AC</t>
  </si>
  <si>
    <t>Coil</t>
  </si>
  <si>
    <t>Follow this formula or go to price book pages below</t>
  </si>
  <si>
    <t>Formula to set gross margins</t>
  </si>
  <si>
    <t>** Add all direct costs up and divide that number by (100% - Desired Gross Margin % - Max Commission Paid % - Max Financing or Credit card fee %)</t>
  </si>
  <si>
    <t>Price Generator</t>
  </si>
  <si>
    <t>Tax Rate</t>
  </si>
  <si>
    <t xml:space="preserve">Permit </t>
  </si>
  <si>
    <t>Flat Cmmission Comp</t>
  </si>
  <si>
    <t>Other Cost</t>
  </si>
  <si>
    <t>total cost</t>
  </si>
  <si>
    <t>Comission %</t>
  </si>
  <si>
    <t>Multiplier</t>
  </si>
  <si>
    <t>Financing Fee %</t>
  </si>
  <si>
    <t>DC/(100%-GM-Financing/CC Fee) = Selling Price</t>
  </si>
  <si>
    <t>or</t>
  </si>
  <si>
    <t>Sell Price =</t>
  </si>
  <si>
    <t>*****</t>
  </si>
  <si>
    <t>If you have questions please call 1-800-592-3611</t>
  </si>
  <si>
    <t>You may look at the numbers and get worried about selling… These numbers do work and you can increase your closing ratio at the same time.</t>
  </si>
  <si>
    <t>WWW.ThermoGRID.com</t>
  </si>
  <si>
    <t>WWW.ExtremeClosing.com</t>
  </si>
  <si>
    <t>Check out the pages below</t>
  </si>
  <si>
    <t>*</t>
  </si>
  <si>
    <t>To be used for training exercise only… If you use this sheet you take full responsibility for any challenges</t>
  </si>
  <si>
    <t>direct cost</t>
  </si>
  <si>
    <t>commission</t>
  </si>
  <si>
    <t>total profit</t>
  </si>
  <si>
    <t>all Cost minus commission</t>
  </si>
  <si>
    <t>all cost</t>
  </si>
  <si>
    <t>OE</t>
  </si>
  <si>
    <t>DC</t>
  </si>
  <si>
    <t>needed revenue</t>
  </si>
  <si>
    <t>Current Income</t>
  </si>
  <si>
    <t>Option 2 Quick not including % pay</t>
  </si>
  <si>
    <t>Option 1 - Variable commission paid as %</t>
  </si>
  <si>
    <t>Proof</t>
  </si>
  <si>
    <t>Total Cost</t>
  </si>
  <si>
    <t>Financing</t>
  </si>
  <si>
    <t>Cost</t>
  </si>
  <si>
    <t>Gross Profit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</si>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</sst>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indexed="81"/>
      <name val="Calibri"/>
      <family val="2"/>
    </font>
    <font>
      <b/>
      <sz val="18"/>
      <color indexed="81"/>
      <name val="Calibri"/>
      <family val="2"/>
    </font>
    <font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indexed="81"/>
      <name val="Calibri"/>
      <family val="2"/>
    </font>
    <font>
      <sz val="16"/>
      <color indexed="81"/>
      <name val="Calibri"/>
      <family val="2"/>
    </font>
    <font>
      <sz val="18"/>
      <color theme="3" tint="0.3999755851924192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9" fontId="0" fillId="0" borderId="0" xfId="2" applyFont="1"/>
    <xf numFmtId="9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2" borderId="5" xfId="0" applyFont="1" applyFill="1" applyBorder="1"/>
    <xf numFmtId="0" fontId="3" fillId="0" borderId="5" xfId="0" applyFont="1" applyBorder="1"/>
    <xf numFmtId="0" fontId="2" fillId="0" borderId="0" xfId="0" applyFont="1" applyBorder="1"/>
    <xf numFmtId="9" fontId="0" fillId="0" borderId="6" xfId="0" applyNumberFormat="1" applyBorder="1"/>
    <xf numFmtId="44" fontId="0" fillId="0" borderId="0" xfId="0" applyNumberFormat="1" applyBorder="1"/>
    <xf numFmtId="164" fontId="0" fillId="0" borderId="6" xfId="0" applyNumberFormat="1" applyBorder="1"/>
    <xf numFmtId="0" fontId="3" fillId="2" borderId="7" xfId="0" applyFont="1" applyFill="1" applyBorder="1"/>
    <xf numFmtId="0" fontId="0" fillId="0" borderId="8" xfId="0" applyBorder="1"/>
    <xf numFmtId="44" fontId="0" fillId="0" borderId="8" xfId="0" applyNumberFormat="1" applyBorder="1"/>
    <xf numFmtId="164" fontId="0" fillId="0" borderId="9" xfId="2" applyNumberFormat="1" applyFont="1" applyBorder="1"/>
    <xf numFmtId="0" fontId="8" fillId="0" borderId="0" xfId="0" applyFont="1"/>
    <xf numFmtId="0" fontId="0" fillId="3" borderId="0" xfId="0" applyFill="1"/>
    <xf numFmtId="0" fontId="0" fillId="0" borderId="0" xfId="0" applyNumberFormat="1"/>
    <xf numFmtId="0" fontId="12" fillId="0" borderId="0" xfId="0" applyFont="1"/>
    <xf numFmtId="0" fontId="12" fillId="0" borderId="11" xfId="0" applyFont="1" applyBorder="1"/>
    <xf numFmtId="9" fontId="0" fillId="0" borderId="0" xfId="0" applyNumberFormat="1" applyBorder="1"/>
    <xf numFmtId="0" fontId="15" fillId="0" borderId="0" xfId="0" applyFont="1"/>
    <xf numFmtId="0" fontId="0" fillId="4" borderId="10" xfId="0" applyFill="1" applyBorder="1"/>
    <xf numFmtId="44" fontId="0" fillId="4" borderId="10" xfId="1" applyFont="1" applyFill="1" applyBorder="1"/>
    <xf numFmtId="9" fontId="0" fillId="4" borderId="10" xfId="0" applyNumberFormat="1" applyFill="1" applyBorder="1"/>
    <xf numFmtId="0" fontId="0" fillId="0" borderId="0" xfId="0" applyProtection="1">
      <protection locked="0"/>
    </xf>
    <xf numFmtId="9" fontId="15" fillId="5" borderId="10" xfId="0" applyNumberFormat="1" applyFont="1" applyFill="1" applyBorder="1" applyProtection="1">
      <protection locked="0"/>
    </xf>
    <xf numFmtId="9" fontId="0" fillId="3" borderId="0" xfId="2" applyFont="1" applyFill="1"/>
    <xf numFmtId="9" fontId="0" fillId="4" borderId="10" xfId="2" applyFont="1" applyFill="1" applyBorder="1"/>
    <xf numFmtId="9" fontId="0" fillId="0" borderId="0" xfId="2" applyFont="1" applyProtection="1">
      <protection locked="0"/>
    </xf>
    <xf numFmtId="0" fontId="0" fillId="0" borderId="0" xfId="0" applyAlignment="1">
      <alignment horizontal="center"/>
    </xf>
    <xf numFmtId="0" fontId="17" fillId="0" borderId="0" xfId="0" applyFont="1"/>
    <xf numFmtId="0" fontId="16" fillId="0" borderId="2" xfId="0" applyFont="1" applyBorder="1"/>
    <xf numFmtId="0" fontId="16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44" fontId="0" fillId="0" borderId="8" xfId="1" applyFont="1" applyBorder="1"/>
    <xf numFmtId="0" fontId="0" fillId="3" borderId="3" xfId="0" applyFill="1" applyBorder="1"/>
    <xf numFmtId="0" fontId="12" fillId="0" borderId="0" xfId="0" applyFont="1" applyBorder="1"/>
    <xf numFmtId="0" fontId="0" fillId="0" borderId="8" xfId="0" applyBorder="1" applyAlignment="1">
      <alignment horizontal="right"/>
    </xf>
    <xf numFmtId="9" fontId="0" fillId="3" borderId="10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0" xfId="2" applyNumberFormat="1" applyFont="1" applyFill="1" applyBorder="1" applyProtection="1">
      <protection locked="0"/>
    </xf>
    <xf numFmtId="44" fontId="0" fillId="3" borderId="10" xfId="1" applyFont="1" applyFill="1" applyBorder="1" applyProtection="1">
      <protection locked="0"/>
    </xf>
    <xf numFmtId="44" fontId="0" fillId="0" borderId="10" xfId="1" applyFont="1" applyBorder="1" applyProtection="1">
      <protection locked="0"/>
    </xf>
    <xf numFmtId="9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9" fontId="0" fillId="0" borderId="0" xfId="0" applyNumberFormat="1" applyBorder="1" applyProtection="1">
      <protection locked="0"/>
    </xf>
    <xf numFmtId="9" fontId="0" fillId="0" borderId="11" xfId="0" applyNumberFormat="1" applyBorder="1" applyProtection="1">
      <protection locked="0"/>
    </xf>
    <xf numFmtId="0" fontId="12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9" fontId="12" fillId="6" borderId="11" xfId="0" applyNumberFormat="1" applyFont="1" applyFill="1" applyBorder="1" applyAlignment="1" applyProtection="1">
      <alignment horizontal="center"/>
      <protection locked="0"/>
    </xf>
    <xf numFmtId="44" fontId="12" fillId="6" borderId="11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44" fontId="12" fillId="0" borderId="0" xfId="0" applyNumberFormat="1" applyFont="1" applyAlignment="1">
      <alignment horizontal="center"/>
    </xf>
    <xf numFmtId="10" fontId="12" fillId="0" borderId="0" xfId="0" applyNumberFormat="1" applyFont="1"/>
    <xf numFmtId="0" fontId="12" fillId="0" borderId="5" xfId="0" applyFont="1" applyBorder="1" applyAlignment="1">
      <alignment horizontal="right"/>
    </xf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0" fillId="0" borderId="0" xfId="0" applyBorder="1" applyAlignment="1">
      <alignment horizontal="right"/>
    </xf>
    <xf numFmtId="0" fontId="4" fillId="0" borderId="0" xfId="61"/>
    <xf numFmtId="44" fontId="0" fillId="0" borderId="9" xfId="1" applyFont="1" applyBorder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10" fontId="0" fillId="0" borderId="0" xfId="2" applyNumberFormat="1" applyFont="1"/>
    <xf numFmtId="44" fontId="0" fillId="3" borderId="10" xfId="0" applyNumberFormat="1" applyFill="1" applyBorder="1"/>
    <xf numFmtId="164" fontId="0" fillId="0" borderId="0" xfId="2" applyNumberFormat="1" applyFont="1" applyBorder="1"/>
    <xf numFmtId="164" fontId="7" fillId="0" borderId="1" xfId="2" applyNumberFormat="1" applyFont="1" applyBorder="1"/>
    <xf numFmtId="9" fontId="7" fillId="3" borderId="1" xfId="0" applyNumberFormat="1" applyFont="1" applyFill="1" applyBorder="1" applyProtection="1">
      <protection locked="0"/>
    </xf>
    <xf numFmtId="44" fontId="0" fillId="0" borderId="0" xfId="1" applyFont="1" applyBorder="1"/>
    <xf numFmtId="44" fontId="0" fillId="0" borderId="0" xfId="1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3" borderId="2" xfId="0" applyFont="1" applyFill="1" applyBorder="1" applyAlignment="1"/>
    <xf numFmtId="0" fontId="0" fillId="3" borderId="3" xfId="0" applyFill="1" applyBorder="1" applyAlignment="1"/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165" fontId="19" fillId="6" borderId="0" xfId="0" applyNumberFormat="1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165" fontId="0" fillId="7" borderId="0" xfId="0" applyNumberFormat="1" applyFill="1"/>
    <xf numFmtId="9" fontId="0" fillId="7" borderId="0" xfId="2" applyFont="1" applyFill="1"/>
  </cellXfs>
  <cellStyles count="6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tremeclosing.com/" TargetMode="External"/><Relationship Id="rId1" Type="http://schemas.openxmlformats.org/officeDocument/2006/relationships/hyperlink" Target="http://www.thermogrid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7:M13"/>
  <sheetViews>
    <sheetView showGridLines="0" showRowColHeaders="0" topLeftCell="A2" workbookViewId="0">
      <selection activeCell="G17" sqref="G17"/>
    </sheetView>
  </sheetViews>
  <sheetFormatPr baseColWidth="10" defaultRowHeight="16" x14ac:dyDescent="0.2"/>
  <sheetData>
    <row r="7" spans="6:13" x14ac:dyDescent="0.2">
      <c r="F7" t="s">
        <v>70</v>
      </c>
      <c r="G7" t="s">
        <v>77</v>
      </c>
    </row>
    <row r="9" spans="6:13" x14ac:dyDescent="0.2">
      <c r="F9" t="s">
        <v>70</v>
      </c>
      <c r="G9" t="s">
        <v>71</v>
      </c>
      <c r="K9" s="68" t="s">
        <v>73</v>
      </c>
      <c r="M9" s="68" t="s">
        <v>74</v>
      </c>
    </row>
    <row r="11" spans="6:13" x14ac:dyDescent="0.2">
      <c r="F11" t="s">
        <v>70</v>
      </c>
      <c r="G11" t="s">
        <v>72</v>
      </c>
    </row>
    <row r="13" spans="6:13" x14ac:dyDescent="0.2">
      <c r="F13" t="s">
        <v>76</v>
      </c>
      <c r="G13" s="17" t="s">
        <v>75</v>
      </c>
      <c r="H13" s="17"/>
    </row>
  </sheetData>
  <hyperlinks>
    <hyperlink ref="K9" r:id="rId1" xr:uid="{00000000-0004-0000-0000-000000000000}"/>
    <hyperlink ref="M9" r:id="rId2" xr:uid="{00000000-0004-0000-0000-000001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64"/>
  <sheetViews>
    <sheetView showGridLines="0" topLeftCell="A21" workbookViewId="0">
      <selection activeCell="E25" sqref="E25"/>
    </sheetView>
  </sheetViews>
  <sheetFormatPr baseColWidth="10" defaultRowHeight="16" x14ac:dyDescent="0.2"/>
  <cols>
    <col min="2" max="2" width="14.1640625" bestFit="1" customWidth="1"/>
    <col min="3" max="3" width="31.33203125" customWidth="1"/>
    <col min="4" max="4" width="25.1640625" customWidth="1"/>
    <col min="5" max="5" width="29.33203125" customWidth="1"/>
    <col min="6" max="6" width="22.33203125" customWidth="1"/>
    <col min="7" max="7" width="6" customWidth="1"/>
    <col min="8" max="8" width="14.6640625" customWidth="1"/>
    <col min="9" max="9" width="23.6640625" customWidth="1"/>
    <col min="10" max="10" width="14.1640625" bestFit="1" customWidth="1"/>
    <col min="11" max="11" width="16.5" customWidth="1"/>
    <col min="12" max="12" width="18.6640625" customWidth="1"/>
    <col min="13" max="13" width="14.1640625" bestFit="1" customWidth="1"/>
    <col min="14" max="14" width="16.33203125" customWidth="1"/>
    <col min="15" max="15" width="15.33203125" bestFit="1" customWidth="1"/>
    <col min="16" max="16" width="15.33203125" customWidth="1"/>
    <col min="17" max="17" width="12.5" customWidth="1"/>
  </cols>
  <sheetData>
    <row r="1" spans="2:24" ht="70" customHeight="1" thickBot="1" x14ac:dyDescent="0.4">
      <c r="C1" s="32" t="s">
        <v>88</v>
      </c>
      <c r="H1" s="32" t="s">
        <v>87</v>
      </c>
    </row>
    <row r="2" spans="2:24" ht="58" customHeight="1" x14ac:dyDescent="0.2">
      <c r="C2" s="80" t="s">
        <v>19</v>
      </c>
      <c r="D2" s="81"/>
      <c r="E2" s="81"/>
      <c r="F2" s="82"/>
      <c r="H2" s="39"/>
      <c r="I2" s="85" t="s">
        <v>23</v>
      </c>
      <c r="J2" s="86"/>
      <c r="K2" s="36"/>
      <c r="Q2" s="18"/>
    </row>
    <row r="3" spans="2:24" ht="17" thickBot="1" x14ac:dyDescent="0.25">
      <c r="C3" s="3"/>
      <c r="D3" s="4"/>
      <c r="E3" s="4"/>
      <c r="F3" s="5"/>
      <c r="H3" s="3"/>
      <c r="I3" s="4" t="s">
        <v>86</v>
      </c>
      <c r="J3" s="74">
        <v>661408</v>
      </c>
      <c r="K3" s="5"/>
    </row>
    <row r="4" spans="2:24" ht="21" x14ac:dyDescent="0.25">
      <c r="C4" s="6" t="s">
        <v>0</v>
      </c>
      <c r="D4" s="4"/>
      <c r="E4" s="4"/>
      <c r="F4" s="5"/>
      <c r="G4" s="31"/>
      <c r="H4" s="3"/>
      <c r="I4" s="4" t="s">
        <v>15</v>
      </c>
      <c r="J4" s="47">
        <v>368388</v>
      </c>
      <c r="K4" s="5"/>
      <c r="M4" s="33" t="s">
        <v>56</v>
      </c>
      <c r="N4" s="34"/>
      <c r="O4" s="35"/>
      <c r="P4" s="35"/>
      <c r="Q4" s="35"/>
      <c r="R4" s="35"/>
      <c r="S4" s="35"/>
      <c r="T4" s="35"/>
      <c r="U4" s="35"/>
      <c r="V4" s="35"/>
      <c r="W4" s="35"/>
      <c r="X4" s="36"/>
    </row>
    <row r="5" spans="2:24" ht="21" x14ac:dyDescent="0.25">
      <c r="C5" s="7"/>
      <c r="D5" s="8" t="s">
        <v>1</v>
      </c>
      <c r="E5" s="47"/>
      <c r="F5" s="9">
        <f>E5/E8</f>
        <v>0</v>
      </c>
      <c r="H5" s="3"/>
      <c r="I5" s="4" t="s">
        <v>13</v>
      </c>
      <c r="J5" s="47">
        <v>317475</v>
      </c>
      <c r="K5" s="5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ht="22" thickBot="1" x14ac:dyDescent="0.3">
      <c r="C6" s="7"/>
      <c r="D6" s="8" t="s">
        <v>2</v>
      </c>
      <c r="E6" s="47">
        <v>1048851</v>
      </c>
      <c r="F6" s="9">
        <f>E6/E8</f>
        <v>1</v>
      </c>
      <c r="H6" s="3"/>
      <c r="I6" s="4" t="s">
        <v>24</v>
      </c>
      <c r="J6" s="44">
        <v>0.15</v>
      </c>
      <c r="K6" s="5"/>
      <c r="M6" s="37" t="s">
        <v>57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38"/>
    </row>
    <row r="7" spans="2:24" ht="21" x14ac:dyDescent="0.25">
      <c r="C7" s="7"/>
      <c r="D7" s="8"/>
      <c r="E7" s="4"/>
      <c r="F7" s="5"/>
      <c r="H7" s="3"/>
      <c r="I7" s="4" t="s">
        <v>25</v>
      </c>
      <c r="J7" s="75">
        <f>P62</f>
        <v>0.60654861101998503</v>
      </c>
      <c r="K7" s="5"/>
    </row>
    <row r="8" spans="2:24" ht="21" x14ac:dyDescent="0.25">
      <c r="C8" s="6" t="s">
        <v>3</v>
      </c>
      <c r="D8" s="8"/>
      <c r="E8" s="10">
        <f>SUM(E5:E6)</f>
        <v>1048851</v>
      </c>
      <c r="F8" s="9">
        <v>1</v>
      </c>
      <c r="H8" s="3"/>
      <c r="I8" s="4"/>
      <c r="J8" s="4"/>
      <c r="K8" s="5"/>
      <c r="O8" t="s">
        <v>67</v>
      </c>
    </row>
    <row r="9" spans="2:24" ht="21" x14ac:dyDescent="0.25">
      <c r="C9" s="7"/>
      <c r="D9" s="8"/>
      <c r="E9" s="4"/>
      <c r="F9" s="5"/>
      <c r="H9" s="3"/>
      <c r="I9" s="4"/>
      <c r="J9" s="4"/>
      <c r="K9" s="5"/>
    </row>
    <row r="10" spans="2:24" ht="22" thickBot="1" x14ac:dyDescent="0.3">
      <c r="C10" s="7"/>
      <c r="D10" s="8"/>
      <c r="E10" s="4"/>
      <c r="F10" s="5"/>
      <c r="H10" s="37"/>
      <c r="I10" s="13" t="s">
        <v>26</v>
      </c>
      <c r="J10" s="40">
        <f>J6*P60</f>
        <v>121034.64705882352</v>
      </c>
      <c r="K10" s="69">
        <f>Q9</f>
        <v>0</v>
      </c>
      <c r="L10" s="1"/>
    </row>
    <row r="11" spans="2:24" ht="22" thickBot="1" x14ac:dyDescent="0.3">
      <c r="B11" s="70">
        <f>E8</f>
        <v>1048851</v>
      </c>
      <c r="C11" s="6" t="s">
        <v>4</v>
      </c>
      <c r="D11" s="8"/>
      <c r="E11" s="4"/>
      <c r="F11" s="5"/>
    </row>
    <row r="12" spans="2:24" ht="26" x14ac:dyDescent="0.3">
      <c r="B12" s="70">
        <f>B11</f>
        <v>1048851</v>
      </c>
      <c r="C12" s="7"/>
      <c r="D12" s="8" t="s">
        <v>5</v>
      </c>
      <c r="E12" s="10">
        <v>53931</v>
      </c>
      <c r="F12" s="46">
        <f>E12/B11</f>
        <v>5.1419124356081085E-2</v>
      </c>
      <c r="H12" s="87" t="s">
        <v>33</v>
      </c>
      <c r="I12" s="88"/>
      <c r="J12" s="41" t="s">
        <v>55</v>
      </c>
      <c r="K12" s="41"/>
      <c r="L12" s="41"/>
      <c r="M12" s="35"/>
      <c r="N12" s="35"/>
      <c r="O12" s="36"/>
    </row>
    <row r="13" spans="2:24" ht="21" x14ac:dyDescent="0.25">
      <c r="B13" s="70">
        <f t="shared" ref="B13:B30" si="0">B12</f>
        <v>1048851</v>
      </c>
      <c r="C13" s="7"/>
      <c r="D13" s="8" t="s">
        <v>6</v>
      </c>
      <c r="E13" s="10">
        <v>162436</v>
      </c>
      <c r="F13" s="46">
        <f t="shared" ref="F13:F18" si="1">E13/B12</f>
        <v>0.15487042487445785</v>
      </c>
      <c r="H13" s="3"/>
      <c r="I13" s="4"/>
      <c r="J13" s="4"/>
      <c r="K13" s="4"/>
      <c r="L13" s="4"/>
      <c r="M13" s="4"/>
      <c r="N13" s="4"/>
      <c r="O13" s="5"/>
    </row>
    <row r="14" spans="2:24" ht="21" x14ac:dyDescent="0.25">
      <c r="B14" s="70">
        <f t="shared" si="0"/>
        <v>1048851</v>
      </c>
      <c r="C14" s="7"/>
      <c r="D14" s="8" t="s">
        <v>7</v>
      </c>
      <c r="E14" s="10">
        <v>138869</v>
      </c>
      <c r="F14" s="46">
        <f t="shared" si="1"/>
        <v>0.13240107508120791</v>
      </c>
      <c r="H14" s="3" t="s">
        <v>27</v>
      </c>
      <c r="I14" s="4"/>
      <c r="J14" s="48">
        <v>745</v>
      </c>
      <c r="K14" s="4"/>
      <c r="L14" s="42" t="s">
        <v>27</v>
      </c>
      <c r="M14" s="21">
        <v>1</v>
      </c>
      <c r="N14" s="4" t="s">
        <v>36</v>
      </c>
      <c r="O14" s="5"/>
    </row>
    <row r="15" spans="2:24" ht="21" x14ac:dyDescent="0.25">
      <c r="B15" s="70">
        <f t="shared" si="0"/>
        <v>1048851</v>
      </c>
      <c r="C15" s="7"/>
      <c r="D15" s="8" t="s">
        <v>8</v>
      </c>
      <c r="E15" s="10"/>
      <c r="F15" s="46">
        <f t="shared" si="1"/>
        <v>0</v>
      </c>
      <c r="H15" s="3" t="s">
        <v>28</v>
      </c>
      <c r="I15" s="4"/>
      <c r="J15" s="48">
        <v>213</v>
      </c>
      <c r="K15" s="4"/>
      <c r="L15" s="42" t="s">
        <v>28</v>
      </c>
      <c r="M15" s="51">
        <v>-0.55000000000000004</v>
      </c>
      <c r="N15" s="4" t="s">
        <v>37</v>
      </c>
      <c r="O15" s="5"/>
    </row>
    <row r="16" spans="2:24" ht="21" x14ac:dyDescent="0.25">
      <c r="B16" s="70">
        <f t="shared" si="0"/>
        <v>1048851</v>
      </c>
      <c r="C16" s="7"/>
      <c r="D16" s="8" t="s">
        <v>9</v>
      </c>
      <c r="E16" s="10">
        <v>57066</v>
      </c>
      <c r="F16" s="46">
        <f t="shared" si="1"/>
        <v>5.4408109445478907E-2</v>
      </c>
      <c r="H16" s="3" t="s">
        <v>7</v>
      </c>
      <c r="I16" s="4"/>
      <c r="J16" s="48">
        <v>240</v>
      </c>
      <c r="K16" s="4"/>
      <c r="L16" s="42" t="s">
        <v>7</v>
      </c>
      <c r="M16" s="51">
        <f>-J20</f>
        <v>-0.06</v>
      </c>
      <c r="N16" s="4" t="s">
        <v>38</v>
      </c>
      <c r="O16" s="5"/>
    </row>
    <row r="17" spans="2:15" ht="21" x14ac:dyDescent="0.25">
      <c r="B17" s="70">
        <f t="shared" si="0"/>
        <v>1048851</v>
      </c>
      <c r="C17" s="7"/>
      <c r="D17" s="8" t="s">
        <v>10</v>
      </c>
      <c r="E17" s="10">
        <v>47883</v>
      </c>
      <c r="F17" s="46">
        <f t="shared" si="1"/>
        <v>4.5652814365434176E-2</v>
      </c>
      <c r="H17" s="3" t="s">
        <v>34</v>
      </c>
      <c r="I17" s="4"/>
      <c r="J17" s="48">
        <v>65</v>
      </c>
      <c r="K17" s="4"/>
      <c r="L17" s="42" t="s">
        <v>34</v>
      </c>
      <c r="M17" s="52">
        <f>-J22</f>
        <v>-0.09</v>
      </c>
      <c r="N17" s="4" t="s">
        <v>39</v>
      </c>
      <c r="O17" s="5"/>
    </row>
    <row r="18" spans="2:15" ht="21" x14ac:dyDescent="0.25">
      <c r="B18" s="70">
        <f t="shared" si="0"/>
        <v>1048851</v>
      </c>
      <c r="C18" s="7"/>
      <c r="D18" s="8" t="s">
        <v>11</v>
      </c>
      <c r="E18" s="10"/>
      <c r="F18" s="46">
        <f t="shared" si="1"/>
        <v>0</v>
      </c>
      <c r="H18" s="3" t="s">
        <v>35</v>
      </c>
      <c r="I18" s="4"/>
      <c r="J18" s="48">
        <v>0</v>
      </c>
      <c r="K18" s="4"/>
      <c r="L18" s="42" t="s">
        <v>35</v>
      </c>
      <c r="M18" s="21">
        <f>M14+M15+M16+M17</f>
        <v>0.29999999999999993</v>
      </c>
      <c r="N18" s="4" t="s">
        <v>40</v>
      </c>
      <c r="O18" s="5"/>
    </row>
    <row r="19" spans="2:15" ht="21" x14ac:dyDescent="0.25">
      <c r="B19" s="70">
        <f t="shared" si="0"/>
        <v>1048851</v>
      </c>
      <c r="C19" s="7"/>
      <c r="D19" s="8"/>
      <c r="E19" s="10"/>
      <c r="F19" s="11"/>
      <c r="H19" s="3" t="s">
        <v>29</v>
      </c>
      <c r="I19" s="4"/>
      <c r="J19" s="48">
        <v>35</v>
      </c>
      <c r="K19" s="4"/>
      <c r="L19" s="20" t="s">
        <v>29</v>
      </c>
      <c r="M19" s="4"/>
      <c r="N19" s="4"/>
      <c r="O19" s="5"/>
    </row>
    <row r="20" spans="2:15" ht="21" x14ac:dyDescent="0.25">
      <c r="B20" s="70">
        <f t="shared" si="0"/>
        <v>1048851</v>
      </c>
      <c r="C20" s="7"/>
      <c r="D20" s="8" t="s">
        <v>15</v>
      </c>
      <c r="E20" s="10">
        <f>E8*F20</f>
        <v>460185</v>
      </c>
      <c r="F20" s="11">
        <f>SUM(F12:F18)</f>
        <v>0.43875154812265993</v>
      </c>
      <c r="H20" s="3" t="s">
        <v>30</v>
      </c>
      <c r="I20" s="4"/>
      <c r="J20" s="49">
        <v>0.06</v>
      </c>
      <c r="K20" s="4"/>
      <c r="L20" s="10">
        <f>SUM(J14:J19)</f>
        <v>1298</v>
      </c>
      <c r="M20" s="4"/>
      <c r="N20" s="4"/>
      <c r="O20" s="5"/>
    </row>
    <row r="21" spans="2:15" ht="21" x14ac:dyDescent="0.25">
      <c r="B21" s="70">
        <f t="shared" si="0"/>
        <v>1048851</v>
      </c>
      <c r="C21" s="6" t="s">
        <v>14</v>
      </c>
      <c r="D21" s="8"/>
      <c r="E21" s="10">
        <f>E8*F21</f>
        <v>588666</v>
      </c>
      <c r="F21" s="11">
        <f>F8-(SUM(F12:F18))</f>
        <v>0.56124845187734007</v>
      </c>
      <c r="H21" s="3" t="s">
        <v>31</v>
      </c>
      <c r="I21" s="4"/>
      <c r="J21" s="50"/>
      <c r="K21" s="4"/>
      <c r="L21" s="4"/>
      <c r="M21" s="4"/>
      <c r="N21" s="4"/>
      <c r="O21" s="5"/>
    </row>
    <row r="22" spans="2:15" ht="21" x14ac:dyDescent="0.25">
      <c r="B22" s="70">
        <f t="shared" si="0"/>
        <v>1048851</v>
      </c>
      <c r="C22" s="7"/>
      <c r="D22" s="8"/>
      <c r="E22" s="4"/>
      <c r="F22" s="5"/>
      <c r="H22" s="3" t="s">
        <v>32</v>
      </c>
      <c r="I22" s="4"/>
      <c r="J22" s="49">
        <v>0.09</v>
      </c>
      <c r="K22" s="4"/>
      <c r="L22" s="4"/>
      <c r="M22" s="4"/>
      <c r="N22" s="4"/>
      <c r="O22" s="5"/>
    </row>
    <row r="23" spans="2:15" ht="21" x14ac:dyDescent="0.25">
      <c r="B23" s="70">
        <f t="shared" si="0"/>
        <v>1048851</v>
      </c>
      <c r="C23" s="7"/>
      <c r="D23" s="8" t="s">
        <v>12</v>
      </c>
      <c r="E23" s="10"/>
      <c r="F23" s="44">
        <f>E23/B23</f>
        <v>0</v>
      </c>
      <c r="H23" s="3"/>
      <c r="I23" s="4"/>
      <c r="J23" s="4"/>
      <c r="K23" s="4"/>
      <c r="L23" s="4" t="s">
        <v>69</v>
      </c>
      <c r="M23" s="4" t="s">
        <v>41</v>
      </c>
      <c r="N23" s="10">
        <f>L20/M18</f>
        <v>4326.6666666666679</v>
      </c>
      <c r="O23" s="5"/>
    </row>
    <row r="24" spans="2:15" ht="21" x14ac:dyDescent="0.25">
      <c r="B24" s="70">
        <f t="shared" si="0"/>
        <v>1048851</v>
      </c>
      <c r="C24" s="7"/>
      <c r="D24" s="8" t="s">
        <v>17</v>
      </c>
      <c r="E24" s="10">
        <v>3000</v>
      </c>
      <c r="F24" s="44">
        <f t="shared" ref="F24:F26" si="2">E24/B24</f>
        <v>2.8602728128208871E-3</v>
      </c>
      <c r="H24" s="3"/>
      <c r="I24" s="4"/>
      <c r="J24" s="4"/>
      <c r="K24" s="4"/>
      <c r="L24" s="67" t="s">
        <v>68</v>
      </c>
      <c r="M24" s="4" t="s">
        <v>42</v>
      </c>
      <c r="N24" s="4"/>
      <c r="O24" s="5"/>
    </row>
    <row r="25" spans="2:15" ht="21" x14ac:dyDescent="0.25">
      <c r="B25" s="70">
        <f t="shared" si="0"/>
        <v>1048851</v>
      </c>
      <c r="C25" s="7"/>
      <c r="D25" s="8" t="s">
        <v>18</v>
      </c>
      <c r="E25" s="78">
        <v>571198</v>
      </c>
      <c r="F25" s="44">
        <f t="shared" si="2"/>
        <v>0.54459403671255502</v>
      </c>
      <c r="H25" s="3"/>
      <c r="I25" s="4"/>
      <c r="J25" s="4"/>
      <c r="L25" s="4"/>
      <c r="M25" s="4"/>
      <c r="N25" s="4"/>
      <c r="O25" s="5"/>
    </row>
    <row r="26" spans="2:15" ht="22" thickBot="1" x14ac:dyDescent="0.3">
      <c r="B26" s="70">
        <f t="shared" si="0"/>
        <v>1048851</v>
      </c>
      <c r="C26" s="7"/>
      <c r="D26" s="8" t="s">
        <v>22</v>
      </c>
      <c r="E26" s="79">
        <v>98321</v>
      </c>
      <c r="F26" s="44">
        <f t="shared" si="2"/>
        <v>9.3741627743120809E-2</v>
      </c>
      <c r="H26" s="37"/>
      <c r="I26" s="13"/>
      <c r="J26" s="13"/>
      <c r="K26" s="13"/>
      <c r="L26" s="13"/>
      <c r="M26" s="13"/>
      <c r="N26" s="43"/>
      <c r="O26" s="38"/>
    </row>
    <row r="27" spans="2:15" ht="21" x14ac:dyDescent="0.25">
      <c r="B27" s="70">
        <f t="shared" si="0"/>
        <v>1048851</v>
      </c>
      <c r="C27" s="6" t="s">
        <v>13</v>
      </c>
      <c r="D27" s="4"/>
      <c r="E27" s="10">
        <f>SUM(E23:E26)</f>
        <v>672519</v>
      </c>
      <c r="F27" s="45"/>
    </row>
    <row r="28" spans="2:15" ht="21" x14ac:dyDescent="0.25">
      <c r="B28" s="70">
        <f t="shared" si="0"/>
        <v>1048851</v>
      </c>
      <c r="C28" s="7"/>
      <c r="D28" s="4"/>
      <c r="E28" s="4"/>
      <c r="F28" s="5"/>
    </row>
    <row r="29" spans="2:15" ht="21" x14ac:dyDescent="0.25">
      <c r="B29" s="70">
        <f t="shared" si="0"/>
        <v>1048851</v>
      </c>
      <c r="C29" s="7"/>
      <c r="D29" s="4"/>
      <c r="E29" s="4"/>
      <c r="F29" s="5"/>
    </row>
    <row r="30" spans="2:15" ht="22" thickBot="1" x14ac:dyDescent="0.3">
      <c r="B30" s="70">
        <f t="shared" si="0"/>
        <v>1048851</v>
      </c>
      <c r="C30" s="12" t="s">
        <v>16</v>
      </c>
      <c r="D30" s="13"/>
      <c r="E30" s="14">
        <f>E21-E27</f>
        <v>-83853</v>
      </c>
      <c r="F30" s="15">
        <f>E30/E8</f>
        <v>-7.9947485391156606E-2</v>
      </c>
    </row>
    <row r="32" spans="2:15" ht="3" customHeight="1" thickBot="1" x14ac:dyDescent="0.25"/>
    <row r="33" spans="3:10" ht="35" thickBot="1" x14ac:dyDescent="0.45">
      <c r="C33" s="83" t="s">
        <v>20</v>
      </c>
      <c r="D33" s="83"/>
      <c r="E33" s="83"/>
      <c r="F33" s="83"/>
      <c r="G33" s="84"/>
      <c r="H33" s="77">
        <v>0.15</v>
      </c>
      <c r="J33" s="70"/>
    </row>
    <row r="34" spans="3:10" ht="38" thickBot="1" x14ac:dyDescent="0.5">
      <c r="H34" s="16"/>
    </row>
    <row r="35" spans="3:10" ht="35" thickBot="1" x14ac:dyDescent="0.45">
      <c r="C35" s="83" t="s">
        <v>21</v>
      </c>
      <c r="D35" s="83"/>
      <c r="E35" s="83"/>
      <c r="F35" s="83"/>
      <c r="G35" s="83"/>
      <c r="H35" s="76">
        <f>F44</f>
        <v>0.64864333833487042</v>
      </c>
    </row>
    <row r="36" spans="3:10" ht="9" customHeight="1" x14ac:dyDescent="0.2"/>
    <row r="37" spans="3:10" ht="2" hidden="1" customHeight="1" x14ac:dyDescent="0.2">
      <c r="E37" s="71" t="s">
        <v>81</v>
      </c>
    </row>
    <row r="38" spans="3:10" hidden="1" x14ac:dyDescent="0.2">
      <c r="E38" s="70">
        <f>E27+E12+E13+E14+E15+E16+E18</f>
        <v>1084821</v>
      </c>
    </row>
    <row r="39" spans="3:10" hidden="1" x14ac:dyDescent="0.2"/>
    <row r="40" spans="3:10" hidden="1" x14ac:dyDescent="0.2">
      <c r="E40" s="72">
        <f>E38/(100%-H33-F17)</f>
        <v>1348697.4522626852</v>
      </c>
      <c r="F40" s="1"/>
    </row>
    <row r="41" spans="3:10" hidden="1" x14ac:dyDescent="0.2">
      <c r="D41" s="70">
        <f>E38+D42</f>
        <v>1146392.8344232824</v>
      </c>
      <c r="E41" s="18" t="s">
        <v>82</v>
      </c>
    </row>
    <row r="42" spans="3:10" ht="7" hidden="1" customHeight="1" x14ac:dyDescent="0.2">
      <c r="D42" s="70">
        <f>E40*F17</f>
        <v>61571.834423282387</v>
      </c>
      <c r="E42" t="s">
        <v>79</v>
      </c>
    </row>
    <row r="43" spans="3:10" hidden="1" x14ac:dyDescent="0.2">
      <c r="D43" s="70">
        <f>E40-E38-D42</f>
        <v>202304.61783940278</v>
      </c>
      <c r="E43" s="1" t="s">
        <v>80</v>
      </c>
      <c r="F43" s="70">
        <f>E38+D42-E27</f>
        <v>473873.83442328242</v>
      </c>
      <c r="G43" t="s">
        <v>78</v>
      </c>
    </row>
    <row r="44" spans="3:10" hidden="1" x14ac:dyDescent="0.2">
      <c r="D44">
        <f>D43/E40</f>
        <v>0.15</v>
      </c>
      <c r="F44" s="73">
        <f>1-(F43/E40)</f>
        <v>0.64864333833487042</v>
      </c>
    </row>
    <row r="45" spans="3:10" hidden="1" x14ac:dyDescent="0.2"/>
    <row r="46" spans="3:10" hidden="1" x14ac:dyDescent="0.2"/>
    <row r="52" spans="16:20" ht="8" customHeight="1" x14ac:dyDescent="0.2"/>
    <row r="53" spans="16:20" hidden="1" x14ac:dyDescent="0.2"/>
    <row r="54" spans="16:20" hidden="1" x14ac:dyDescent="0.2">
      <c r="P54" t="s">
        <v>0</v>
      </c>
      <c r="Q54" s="70">
        <f>J3</f>
        <v>661408</v>
      </c>
    </row>
    <row r="55" spans="16:20" hidden="1" x14ac:dyDescent="0.2">
      <c r="P55" t="s">
        <v>84</v>
      </c>
      <c r="Q55" s="70">
        <f t="shared" ref="Q55:Q57" si="3">J4</f>
        <v>368388</v>
      </c>
    </row>
    <row r="56" spans="16:20" hidden="1" x14ac:dyDescent="0.2">
      <c r="P56" t="s">
        <v>83</v>
      </c>
      <c r="Q56" s="70">
        <f t="shared" si="3"/>
        <v>317475</v>
      </c>
    </row>
    <row r="57" spans="16:20" hidden="1" x14ac:dyDescent="0.2">
      <c r="Q57" s="1">
        <f t="shared" si="3"/>
        <v>0.15</v>
      </c>
    </row>
    <row r="58" spans="16:20" hidden="1" x14ac:dyDescent="0.2"/>
    <row r="59" spans="16:20" hidden="1" x14ac:dyDescent="0.2">
      <c r="P59" s="70">
        <f>Q55+Q56</f>
        <v>685863</v>
      </c>
      <c r="Q59" t="s">
        <v>63</v>
      </c>
      <c r="T59">
        <f>J10/P60</f>
        <v>0.15</v>
      </c>
    </row>
    <row r="60" spans="16:20" hidden="1" x14ac:dyDescent="0.2">
      <c r="P60" s="72">
        <f>P59/(100%-Q57)</f>
        <v>806897.6470588235</v>
      </c>
      <c r="Q60" t="s">
        <v>85</v>
      </c>
    </row>
    <row r="61" spans="16:20" hidden="1" x14ac:dyDescent="0.2">
      <c r="P61" s="70">
        <f>P60-Q56</f>
        <v>489422.6470588235</v>
      </c>
    </row>
    <row r="62" spans="16:20" hidden="1" x14ac:dyDescent="0.2">
      <c r="P62" s="1">
        <f>1*(P61/P60)</f>
        <v>0.60654861101998503</v>
      </c>
    </row>
    <row r="63" spans="16:20" hidden="1" x14ac:dyDescent="0.2"/>
    <row r="64" spans="16:20" hidden="1" x14ac:dyDescent="0.2"/>
  </sheetData>
  <mergeCells count="5">
    <mergeCell ref="C2:F2"/>
    <mergeCell ref="C33:G33"/>
    <mergeCell ref="C35:G35"/>
    <mergeCell ref="I2:J2"/>
    <mergeCell ref="H12:I12"/>
  </mergeCells>
  <conditionalFormatting sqref="F30">
    <cfRule type="cellIs" dxfId="2" priority="4" operator="lessThan">
      <formula>0</formula>
    </cfRule>
  </conditionalFormatting>
  <conditionalFormatting sqref="E30">
    <cfRule type="cellIs" dxfId="1" priority="2" operator="lessThan">
      <formula>0</formula>
    </cfRule>
  </conditionalFormatting>
  <conditionalFormatting sqref="J10">
    <cfRule type="cellIs" dxfId="0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N25"/>
  <sheetViews>
    <sheetView showGridLines="0" showRowColHeaders="0" tabSelected="1" workbookViewId="0">
      <selection activeCell="I28" sqref="I28"/>
    </sheetView>
  </sheetViews>
  <sheetFormatPr baseColWidth="10" defaultRowHeight="16" x14ac:dyDescent="0.2"/>
  <cols>
    <col min="3" max="3" width="20.83203125" customWidth="1"/>
    <col min="7" max="7" width="20" customWidth="1"/>
    <col min="14" max="14" width="20.33203125" bestFit="1" customWidth="1"/>
  </cols>
  <sheetData>
    <row r="3" spans="3:14" x14ac:dyDescent="0.2">
      <c r="C3" s="19"/>
      <c r="D3" s="89" t="s">
        <v>58</v>
      </c>
      <c r="E3" s="89"/>
      <c r="F3" s="89"/>
      <c r="G3" s="89"/>
      <c r="H3" s="89"/>
      <c r="I3" s="89"/>
      <c r="J3" s="19"/>
    </row>
    <row r="4" spans="3:14" ht="17" thickBot="1" x14ac:dyDescent="0.25">
      <c r="C4" s="19"/>
      <c r="D4" s="90"/>
      <c r="E4" s="90"/>
      <c r="F4" s="90"/>
      <c r="G4" s="90"/>
      <c r="H4" s="90"/>
      <c r="I4" s="90"/>
      <c r="J4" s="19"/>
      <c r="M4" s="92"/>
      <c r="N4" s="92" t="s">
        <v>89</v>
      </c>
    </row>
    <row r="5" spans="3:14" x14ac:dyDescent="0.2">
      <c r="C5" s="53"/>
      <c r="D5" s="19"/>
      <c r="E5" s="19"/>
      <c r="F5" s="19"/>
      <c r="G5" s="19"/>
      <c r="H5" s="19"/>
      <c r="I5" s="19"/>
      <c r="J5" s="54"/>
      <c r="M5" s="92"/>
      <c r="N5" s="92"/>
    </row>
    <row r="6" spans="3:14" x14ac:dyDescent="0.2">
      <c r="C6" s="55"/>
      <c r="D6" s="19"/>
      <c r="E6" s="19"/>
      <c r="F6" s="19"/>
      <c r="G6" s="19"/>
      <c r="H6" s="19"/>
      <c r="I6" s="19"/>
      <c r="J6" s="56"/>
      <c r="M6" s="92" t="s">
        <v>90</v>
      </c>
      <c r="N6" s="93">
        <f>F18</f>
        <v>1419</v>
      </c>
    </row>
    <row r="7" spans="3:14" x14ac:dyDescent="0.2">
      <c r="C7" s="55" t="s">
        <v>37</v>
      </c>
      <c r="D7" s="57">
        <v>0.56999999999999995</v>
      </c>
      <c r="E7" s="19"/>
      <c r="F7" s="19"/>
      <c r="G7" s="19"/>
      <c r="H7" s="19"/>
      <c r="I7" s="19"/>
      <c r="J7" s="56"/>
      <c r="M7" s="92" t="s">
        <v>10</v>
      </c>
      <c r="N7" s="94">
        <f>F23*F19</f>
        <v>440.37900000000002</v>
      </c>
    </row>
    <row r="8" spans="3:14" x14ac:dyDescent="0.2">
      <c r="C8" s="55"/>
      <c r="D8" s="19"/>
      <c r="E8" s="19"/>
      <c r="F8" s="19"/>
      <c r="G8" s="19"/>
      <c r="H8" s="19"/>
      <c r="I8" s="19"/>
      <c r="J8" s="56"/>
      <c r="M8" s="92" t="s">
        <v>91</v>
      </c>
      <c r="N8" s="94">
        <f>F23*F20</f>
        <v>244.65500000000003</v>
      </c>
    </row>
    <row r="9" spans="3:14" x14ac:dyDescent="0.2">
      <c r="C9" s="55"/>
      <c r="D9" s="19"/>
      <c r="E9" s="19"/>
      <c r="F9" s="58">
        <v>674</v>
      </c>
      <c r="G9" s="19" t="s">
        <v>6</v>
      </c>
      <c r="H9" s="19"/>
      <c r="I9" s="19"/>
      <c r="J9" s="56"/>
      <c r="M9" s="92"/>
      <c r="N9" s="92"/>
    </row>
    <row r="10" spans="3:14" x14ac:dyDescent="0.2">
      <c r="C10" s="59" t="s">
        <v>59</v>
      </c>
      <c r="D10" s="57">
        <v>0.06</v>
      </c>
      <c r="E10" s="19"/>
      <c r="F10" s="58">
        <v>250</v>
      </c>
      <c r="G10" s="19" t="s">
        <v>5</v>
      </c>
      <c r="H10" s="19"/>
      <c r="I10" s="19"/>
      <c r="J10" s="56"/>
      <c r="M10" s="92" t="s">
        <v>3</v>
      </c>
      <c r="N10" s="93">
        <f>SUM(N6:N8)</f>
        <v>2104.0340000000001</v>
      </c>
    </row>
    <row r="11" spans="3:14" x14ac:dyDescent="0.2">
      <c r="C11" s="55"/>
      <c r="D11" s="19"/>
      <c r="E11" s="19"/>
      <c r="F11" s="58">
        <v>50</v>
      </c>
      <c r="G11" s="19" t="s">
        <v>60</v>
      </c>
      <c r="H11" s="19"/>
      <c r="I11" s="19"/>
      <c r="J11" s="56"/>
      <c r="M11" s="92" t="s">
        <v>94</v>
      </c>
      <c r="N11" s="94">
        <f>F23</f>
        <v>4893.1000000000004</v>
      </c>
    </row>
    <row r="12" spans="3:14" x14ac:dyDescent="0.2">
      <c r="C12" s="55"/>
      <c r="D12" s="19"/>
      <c r="E12" s="19"/>
      <c r="F12" s="58">
        <v>125</v>
      </c>
      <c r="G12" s="19" t="s">
        <v>9</v>
      </c>
      <c r="H12" s="19"/>
      <c r="I12" s="19"/>
      <c r="J12" s="56"/>
      <c r="M12" s="92" t="s">
        <v>92</v>
      </c>
      <c r="N12" s="95">
        <f>N10/F23</f>
        <v>0.43000020436941816</v>
      </c>
    </row>
    <row r="13" spans="3:14" x14ac:dyDescent="0.2">
      <c r="C13" s="55"/>
      <c r="D13" s="19"/>
      <c r="E13" s="19"/>
      <c r="F13" s="58">
        <v>320</v>
      </c>
      <c r="G13" s="19" t="s">
        <v>7</v>
      </c>
      <c r="H13" s="19"/>
      <c r="I13" s="19"/>
      <c r="J13" s="56"/>
      <c r="M13" s="92" t="s">
        <v>93</v>
      </c>
      <c r="N13" s="95">
        <f>100%-N12</f>
        <v>0.56999979563058178</v>
      </c>
    </row>
    <row r="14" spans="3:14" x14ac:dyDescent="0.2">
      <c r="C14" s="55"/>
      <c r="D14" s="19"/>
      <c r="E14" s="19"/>
      <c r="F14" s="58"/>
      <c r="G14" s="19" t="s">
        <v>61</v>
      </c>
      <c r="H14" s="19"/>
      <c r="I14" s="19"/>
      <c r="J14" s="56"/>
    </row>
    <row r="15" spans="3:14" x14ac:dyDescent="0.2">
      <c r="C15" s="55"/>
      <c r="D15" s="19"/>
      <c r="E15" s="19"/>
      <c r="F15" s="60"/>
      <c r="G15" s="19"/>
      <c r="H15" s="19"/>
      <c r="I15" s="19"/>
      <c r="J15" s="56"/>
    </row>
    <row r="16" spans="3:14" x14ac:dyDescent="0.2">
      <c r="C16" s="55"/>
      <c r="D16" s="19"/>
      <c r="E16" s="19"/>
      <c r="F16" s="58"/>
      <c r="G16" s="19" t="s">
        <v>29</v>
      </c>
      <c r="H16" s="19"/>
      <c r="I16" s="19"/>
      <c r="J16" s="56"/>
    </row>
    <row r="17" spans="3:10" x14ac:dyDescent="0.2">
      <c r="C17" s="55"/>
      <c r="D17" s="19"/>
      <c r="E17" s="19"/>
      <c r="F17" s="58"/>
      <c r="G17" s="19" t="s">
        <v>62</v>
      </c>
      <c r="H17" s="19"/>
      <c r="I17" s="19"/>
      <c r="J17" s="56"/>
    </row>
    <row r="18" spans="3:10" x14ac:dyDescent="0.2">
      <c r="C18" s="55"/>
      <c r="D18" s="19"/>
      <c r="E18" s="19"/>
      <c r="F18" s="61">
        <v>1419</v>
      </c>
      <c r="G18" s="19" t="s">
        <v>63</v>
      </c>
      <c r="H18" s="19"/>
      <c r="I18" s="19"/>
      <c r="J18" s="56"/>
    </row>
    <row r="19" spans="3:10" x14ac:dyDescent="0.2">
      <c r="C19" s="55"/>
      <c r="D19" s="62">
        <v>0.43</v>
      </c>
      <c r="E19" s="19"/>
      <c r="F19" s="57">
        <v>0.09</v>
      </c>
      <c r="G19" s="19" t="s">
        <v>64</v>
      </c>
      <c r="H19" s="19"/>
      <c r="I19" s="19"/>
      <c r="J19" s="56"/>
    </row>
    <row r="20" spans="3:10" x14ac:dyDescent="0.2">
      <c r="C20" s="63" t="s">
        <v>65</v>
      </c>
      <c r="D20" s="62">
        <v>0.28999999999999998</v>
      </c>
      <c r="E20" s="19"/>
      <c r="F20" s="57">
        <v>0.05</v>
      </c>
      <c r="G20" s="19" t="s">
        <v>66</v>
      </c>
      <c r="H20" s="19"/>
      <c r="I20" s="19"/>
      <c r="J20" s="56"/>
    </row>
    <row r="21" spans="3:10" x14ac:dyDescent="0.2">
      <c r="C21" s="55"/>
      <c r="D21" s="19"/>
      <c r="E21" s="19"/>
      <c r="F21" s="19"/>
      <c r="G21" s="19"/>
      <c r="H21" s="19"/>
      <c r="I21" s="19"/>
      <c r="J21" s="56"/>
    </row>
    <row r="22" spans="3:10" x14ac:dyDescent="0.2">
      <c r="C22" s="55"/>
      <c r="D22" s="19"/>
      <c r="E22" s="19"/>
      <c r="F22" s="19"/>
      <c r="G22" s="19"/>
      <c r="H22" s="19"/>
      <c r="I22" s="19"/>
      <c r="J22" s="56"/>
    </row>
    <row r="23" spans="3:10" x14ac:dyDescent="0.2">
      <c r="C23" s="55"/>
      <c r="D23" s="19"/>
      <c r="E23" s="19"/>
      <c r="F23" s="91">
        <v>4893.1000000000004</v>
      </c>
      <c r="G23" s="91"/>
      <c r="H23" s="19"/>
      <c r="I23" s="19"/>
      <c r="J23" s="56"/>
    </row>
    <row r="24" spans="3:10" x14ac:dyDescent="0.2">
      <c r="C24" s="55"/>
      <c r="D24" s="19"/>
      <c r="E24" s="19"/>
      <c r="F24" s="91"/>
      <c r="G24" s="91"/>
      <c r="H24" s="19"/>
      <c r="I24" s="19"/>
      <c r="J24" s="56"/>
    </row>
    <row r="25" spans="3:10" ht="17" thickBot="1" x14ac:dyDescent="0.25">
      <c r="C25" s="64"/>
      <c r="D25" s="65"/>
      <c r="E25" s="65"/>
      <c r="F25" s="65"/>
      <c r="G25" s="65"/>
      <c r="H25" s="65"/>
      <c r="I25" s="65"/>
      <c r="J25" s="66"/>
    </row>
  </sheetData>
  <sheetProtection sheet="1" objects="1" scenarios="1"/>
  <mergeCells count="2">
    <mergeCell ref="D3:I4"/>
    <mergeCell ref="F23:G24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0"/>
  <sheetViews>
    <sheetView workbookViewId="0">
      <selection activeCell="D10" sqref="D10"/>
    </sheetView>
  </sheetViews>
  <sheetFormatPr baseColWidth="10" defaultRowHeight="16" x14ac:dyDescent="0.2"/>
  <cols>
    <col min="2" max="2" width="12.33203125" customWidth="1"/>
    <col min="3" max="3" width="18" customWidth="1"/>
    <col min="4" max="4" width="19.5" customWidth="1"/>
    <col min="5" max="5" width="18.33203125" customWidth="1"/>
    <col min="6" max="6" width="16.1640625" customWidth="1"/>
    <col min="7" max="7" width="26.5" customWidth="1"/>
    <col min="8" max="8" width="22.1640625" customWidth="1"/>
    <col min="10" max="10" width="16.33203125" customWidth="1"/>
    <col min="11" max="11" width="10.83203125" hidden="1" customWidth="1"/>
  </cols>
  <sheetData>
    <row r="1" spans="1:11" ht="68" customHeight="1" x14ac:dyDescent="0.3">
      <c r="C1" s="22" t="s">
        <v>37</v>
      </c>
      <c r="D1" s="27">
        <v>0.55000000000000004</v>
      </c>
    </row>
    <row r="2" spans="1:11" s="17" customFormat="1" x14ac:dyDescent="0.2">
      <c r="B2" s="17" t="s">
        <v>50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7" t="s">
        <v>48</v>
      </c>
      <c r="I2" s="17" t="s">
        <v>8</v>
      </c>
      <c r="J2" s="17" t="s">
        <v>52</v>
      </c>
    </row>
    <row r="3" spans="1:11" x14ac:dyDescent="0.2">
      <c r="A3" s="23" t="s">
        <v>49</v>
      </c>
      <c r="B3" s="23" t="s">
        <v>51</v>
      </c>
      <c r="C3" s="24">
        <v>730</v>
      </c>
      <c r="D3" s="24">
        <v>150</v>
      </c>
      <c r="E3" s="24">
        <v>180</v>
      </c>
      <c r="F3" s="25">
        <v>0.09</v>
      </c>
      <c r="G3" s="25">
        <v>0.06</v>
      </c>
      <c r="H3" s="24">
        <v>0</v>
      </c>
      <c r="I3" s="24">
        <v>65</v>
      </c>
      <c r="J3" s="24">
        <f>(I3+H3+E3+D3+C3)/(100%-K3-F3-G3)</f>
        <v>3750</v>
      </c>
      <c r="K3" s="2">
        <f>D1</f>
        <v>0.55000000000000004</v>
      </c>
    </row>
    <row r="4" spans="1:11" x14ac:dyDescent="0.2">
      <c r="A4" s="50"/>
      <c r="B4" s="50"/>
      <c r="C4" s="50"/>
      <c r="D4" s="50"/>
      <c r="E4" s="50"/>
      <c r="F4" s="50"/>
      <c r="G4" s="50"/>
      <c r="H4" s="50"/>
      <c r="I4" s="50"/>
      <c r="J4" s="24">
        <f t="shared" ref="J4:J67" si="0">(I4+H4+E4+D4+C4)/(100%-K4-F4-G4)</f>
        <v>0</v>
      </c>
      <c r="K4" s="2">
        <f>K3</f>
        <v>0.55000000000000004</v>
      </c>
    </row>
    <row r="5" spans="1:11" x14ac:dyDescent="0.2">
      <c r="A5" s="50"/>
      <c r="B5" s="50"/>
      <c r="C5" s="50"/>
      <c r="D5" s="50"/>
      <c r="E5" s="50"/>
      <c r="F5" s="50"/>
      <c r="G5" s="50"/>
      <c r="H5" s="50"/>
      <c r="I5" s="50"/>
      <c r="J5" s="24">
        <f t="shared" si="0"/>
        <v>0</v>
      </c>
      <c r="K5" s="2">
        <f t="shared" ref="K5:K68" si="1">K4</f>
        <v>0.55000000000000004</v>
      </c>
    </row>
    <row r="6" spans="1:11" x14ac:dyDescent="0.2">
      <c r="A6" s="50"/>
      <c r="B6" s="50"/>
      <c r="C6" s="50"/>
      <c r="D6" s="50"/>
      <c r="E6" s="50"/>
      <c r="F6" s="50"/>
      <c r="G6" s="50"/>
      <c r="H6" s="50"/>
      <c r="I6" s="50"/>
      <c r="J6" s="24">
        <f t="shared" si="0"/>
        <v>0</v>
      </c>
      <c r="K6" s="2">
        <f t="shared" si="1"/>
        <v>0.55000000000000004</v>
      </c>
    </row>
    <row r="7" spans="1:11" x14ac:dyDescent="0.2">
      <c r="A7" s="50"/>
      <c r="B7" s="50"/>
      <c r="C7" s="50"/>
      <c r="D7" s="50"/>
      <c r="E7" s="50"/>
      <c r="F7" s="50"/>
      <c r="G7" s="50"/>
      <c r="H7" s="50"/>
      <c r="I7" s="50"/>
      <c r="J7" s="24">
        <f t="shared" si="0"/>
        <v>0</v>
      </c>
      <c r="K7" s="2">
        <f t="shared" si="1"/>
        <v>0.55000000000000004</v>
      </c>
    </row>
    <row r="8" spans="1:11" x14ac:dyDescent="0.2">
      <c r="A8" s="50"/>
      <c r="B8" s="50"/>
      <c r="C8" s="50"/>
      <c r="D8" s="50"/>
      <c r="E8" s="50"/>
      <c r="F8" s="50"/>
      <c r="G8" s="50"/>
      <c r="H8" s="50"/>
      <c r="I8" s="50"/>
      <c r="J8" s="24">
        <f t="shared" si="0"/>
        <v>0</v>
      </c>
      <c r="K8" s="2">
        <f t="shared" si="1"/>
        <v>0.55000000000000004</v>
      </c>
    </row>
    <row r="9" spans="1:11" x14ac:dyDescent="0.2">
      <c r="A9" s="50"/>
      <c r="B9" s="50"/>
      <c r="C9" s="50"/>
      <c r="D9" s="50"/>
      <c r="E9" s="50"/>
      <c r="F9" s="50"/>
      <c r="G9" s="50"/>
      <c r="H9" s="50"/>
      <c r="I9" s="50"/>
      <c r="J9" s="24">
        <f>(I9+H9+E9+D9+C9)/(100%-K9-F9-G9)</f>
        <v>0</v>
      </c>
      <c r="K9" s="2">
        <f t="shared" si="1"/>
        <v>0.55000000000000004</v>
      </c>
    </row>
    <row r="10" spans="1:1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24">
        <f t="shared" si="0"/>
        <v>0</v>
      </c>
      <c r="K10" s="2">
        <f t="shared" si="1"/>
        <v>0.55000000000000004</v>
      </c>
    </row>
    <row r="11" spans="1:1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24">
        <f t="shared" si="0"/>
        <v>0</v>
      </c>
      <c r="K11" s="2">
        <f t="shared" si="1"/>
        <v>0.55000000000000004</v>
      </c>
    </row>
    <row r="12" spans="1:1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24">
        <f t="shared" si="0"/>
        <v>0</v>
      </c>
      <c r="K12" s="2">
        <f t="shared" si="1"/>
        <v>0.55000000000000004</v>
      </c>
    </row>
    <row r="13" spans="1:1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24">
        <f t="shared" si="0"/>
        <v>0</v>
      </c>
      <c r="K13" s="2">
        <f t="shared" si="1"/>
        <v>0.55000000000000004</v>
      </c>
    </row>
    <row r="14" spans="1:1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24">
        <f t="shared" si="0"/>
        <v>0</v>
      </c>
      <c r="K14" s="2">
        <f t="shared" si="1"/>
        <v>0.55000000000000004</v>
      </c>
    </row>
    <row r="15" spans="1:1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24">
        <f t="shared" si="0"/>
        <v>0</v>
      </c>
      <c r="K15" s="2">
        <f t="shared" si="1"/>
        <v>0.55000000000000004</v>
      </c>
    </row>
    <row r="16" spans="1:1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24">
        <f t="shared" si="0"/>
        <v>0</v>
      </c>
      <c r="K16" s="2">
        <f t="shared" si="1"/>
        <v>0.55000000000000004</v>
      </c>
    </row>
    <row r="17" spans="1:1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24">
        <f t="shared" si="0"/>
        <v>0</v>
      </c>
      <c r="K17" s="2">
        <f t="shared" si="1"/>
        <v>0.55000000000000004</v>
      </c>
    </row>
    <row r="18" spans="1:1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24">
        <f t="shared" si="0"/>
        <v>0</v>
      </c>
      <c r="K18" s="2">
        <f t="shared" si="1"/>
        <v>0.55000000000000004</v>
      </c>
    </row>
    <row r="19" spans="1:1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24">
        <f t="shared" si="0"/>
        <v>0</v>
      </c>
      <c r="K19" s="2">
        <f t="shared" si="1"/>
        <v>0.55000000000000004</v>
      </c>
    </row>
    <row r="20" spans="1:1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24">
        <f t="shared" si="0"/>
        <v>0</v>
      </c>
      <c r="K20" s="2">
        <f t="shared" si="1"/>
        <v>0.55000000000000004</v>
      </c>
    </row>
    <row r="21" spans="1:1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24">
        <f t="shared" si="0"/>
        <v>0</v>
      </c>
      <c r="K21" s="2">
        <f t="shared" si="1"/>
        <v>0.55000000000000004</v>
      </c>
    </row>
    <row r="22" spans="1:1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24">
        <f t="shared" si="0"/>
        <v>0</v>
      </c>
      <c r="K22" s="2">
        <f t="shared" si="1"/>
        <v>0.55000000000000004</v>
      </c>
    </row>
    <row r="23" spans="1:1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24">
        <f t="shared" si="0"/>
        <v>0</v>
      </c>
      <c r="K23" s="2">
        <f t="shared" si="1"/>
        <v>0.55000000000000004</v>
      </c>
    </row>
    <row r="24" spans="1:1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24">
        <f t="shared" si="0"/>
        <v>0</v>
      </c>
      <c r="K24" s="2">
        <f t="shared" si="1"/>
        <v>0.55000000000000004</v>
      </c>
    </row>
    <row r="25" spans="1:1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24">
        <f t="shared" si="0"/>
        <v>0</v>
      </c>
      <c r="K25" s="2">
        <f t="shared" si="1"/>
        <v>0.55000000000000004</v>
      </c>
    </row>
    <row r="26" spans="1:1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24">
        <f t="shared" si="0"/>
        <v>0</v>
      </c>
      <c r="K26" s="2">
        <f t="shared" si="1"/>
        <v>0.55000000000000004</v>
      </c>
    </row>
    <row r="27" spans="1:1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24">
        <f t="shared" si="0"/>
        <v>0</v>
      </c>
      <c r="K27" s="2">
        <f t="shared" si="1"/>
        <v>0.55000000000000004</v>
      </c>
    </row>
    <row r="28" spans="1:1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24">
        <f t="shared" si="0"/>
        <v>0</v>
      </c>
      <c r="K28" s="2">
        <f t="shared" si="1"/>
        <v>0.55000000000000004</v>
      </c>
    </row>
    <row r="29" spans="1:1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24">
        <f t="shared" si="0"/>
        <v>0</v>
      </c>
      <c r="K29" s="2">
        <f t="shared" si="1"/>
        <v>0.55000000000000004</v>
      </c>
    </row>
    <row r="30" spans="1:1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24">
        <f t="shared" si="0"/>
        <v>0</v>
      </c>
      <c r="K30" s="2">
        <f t="shared" si="1"/>
        <v>0.55000000000000004</v>
      </c>
    </row>
    <row r="31" spans="1:1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24">
        <f t="shared" si="0"/>
        <v>0</v>
      </c>
      <c r="K31" s="2">
        <f t="shared" si="1"/>
        <v>0.55000000000000004</v>
      </c>
    </row>
    <row r="32" spans="1:1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24">
        <f t="shared" si="0"/>
        <v>0</v>
      </c>
      <c r="K32" s="2">
        <f t="shared" si="1"/>
        <v>0.55000000000000004</v>
      </c>
    </row>
    <row r="33" spans="1:1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24">
        <f t="shared" si="0"/>
        <v>0</v>
      </c>
      <c r="K33" s="2">
        <f t="shared" si="1"/>
        <v>0.55000000000000004</v>
      </c>
    </row>
    <row r="34" spans="1:1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24">
        <f t="shared" si="0"/>
        <v>0</v>
      </c>
      <c r="K34" s="2">
        <f t="shared" si="1"/>
        <v>0.55000000000000004</v>
      </c>
    </row>
    <row r="35" spans="1:1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24">
        <f t="shared" si="0"/>
        <v>0</v>
      </c>
      <c r="K35" s="2">
        <f t="shared" si="1"/>
        <v>0.55000000000000004</v>
      </c>
    </row>
    <row r="36" spans="1:1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24">
        <f t="shared" si="0"/>
        <v>0</v>
      </c>
      <c r="K36" s="2">
        <f t="shared" si="1"/>
        <v>0.55000000000000004</v>
      </c>
    </row>
    <row r="37" spans="1:1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24">
        <f t="shared" si="0"/>
        <v>0</v>
      </c>
      <c r="K37" s="2">
        <f t="shared" si="1"/>
        <v>0.55000000000000004</v>
      </c>
    </row>
    <row r="38" spans="1:1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24">
        <f t="shared" si="0"/>
        <v>0</v>
      </c>
      <c r="K38" s="2">
        <f t="shared" si="1"/>
        <v>0.55000000000000004</v>
      </c>
    </row>
    <row r="39" spans="1:1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24">
        <f t="shared" si="0"/>
        <v>0</v>
      </c>
      <c r="K39" s="2">
        <f t="shared" si="1"/>
        <v>0.55000000000000004</v>
      </c>
    </row>
    <row r="40" spans="1:1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24">
        <f t="shared" si="0"/>
        <v>0</v>
      </c>
      <c r="K40" s="2">
        <f t="shared" si="1"/>
        <v>0.55000000000000004</v>
      </c>
    </row>
    <row r="41" spans="1:1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24">
        <f t="shared" si="0"/>
        <v>0</v>
      </c>
      <c r="K41" s="2">
        <f t="shared" si="1"/>
        <v>0.55000000000000004</v>
      </c>
    </row>
    <row r="42" spans="1:1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24">
        <f t="shared" si="0"/>
        <v>0</v>
      </c>
      <c r="K42" s="2">
        <f t="shared" si="1"/>
        <v>0.55000000000000004</v>
      </c>
    </row>
    <row r="43" spans="1:1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24">
        <f t="shared" si="0"/>
        <v>0</v>
      </c>
      <c r="K43" s="2">
        <f t="shared" si="1"/>
        <v>0.55000000000000004</v>
      </c>
    </row>
    <row r="44" spans="1:1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24">
        <f t="shared" si="0"/>
        <v>0</v>
      </c>
      <c r="K44" s="2">
        <f t="shared" si="1"/>
        <v>0.55000000000000004</v>
      </c>
    </row>
    <row r="45" spans="1:1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24">
        <f t="shared" si="0"/>
        <v>0</v>
      </c>
      <c r="K45" s="2">
        <f t="shared" si="1"/>
        <v>0.55000000000000004</v>
      </c>
    </row>
    <row r="46" spans="1:1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24">
        <f t="shared" si="0"/>
        <v>0</v>
      </c>
      <c r="K46" s="2">
        <f t="shared" si="1"/>
        <v>0.55000000000000004</v>
      </c>
    </row>
    <row r="47" spans="1:1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24">
        <f t="shared" si="0"/>
        <v>0</v>
      </c>
      <c r="K47" s="2">
        <f t="shared" si="1"/>
        <v>0.55000000000000004</v>
      </c>
    </row>
    <row r="48" spans="1:1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24">
        <f t="shared" si="0"/>
        <v>0</v>
      </c>
      <c r="K48" s="2">
        <f t="shared" si="1"/>
        <v>0.55000000000000004</v>
      </c>
    </row>
    <row r="49" spans="1:1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24">
        <f t="shared" si="0"/>
        <v>0</v>
      </c>
      <c r="K49" s="2">
        <f t="shared" si="1"/>
        <v>0.55000000000000004</v>
      </c>
    </row>
    <row r="50" spans="1:1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24">
        <f t="shared" si="0"/>
        <v>0</v>
      </c>
      <c r="K50" s="2">
        <f t="shared" si="1"/>
        <v>0.55000000000000004</v>
      </c>
    </row>
    <row r="51" spans="1:1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24">
        <f t="shared" si="0"/>
        <v>0</v>
      </c>
      <c r="K51" s="2">
        <f t="shared" si="1"/>
        <v>0.55000000000000004</v>
      </c>
    </row>
    <row r="52" spans="1:1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24">
        <f t="shared" si="0"/>
        <v>0</v>
      </c>
      <c r="K52" s="2">
        <f t="shared" si="1"/>
        <v>0.55000000000000004</v>
      </c>
    </row>
    <row r="53" spans="1:1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24">
        <f t="shared" si="0"/>
        <v>0</v>
      </c>
      <c r="K53" s="2">
        <f t="shared" si="1"/>
        <v>0.55000000000000004</v>
      </c>
    </row>
    <row r="54" spans="1:1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24">
        <f t="shared" si="0"/>
        <v>0</v>
      </c>
      <c r="K54" s="2">
        <f t="shared" si="1"/>
        <v>0.55000000000000004</v>
      </c>
    </row>
    <row r="55" spans="1:1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24">
        <f t="shared" si="0"/>
        <v>0</v>
      </c>
      <c r="K55" s="2">
        <f t="shared" si="1"/>
        <v>0.55000000000000004</v>
      </c>
    </row>
    <row r="56" spans="1:1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24">
        <f t="shared" si="0"/>
        <v>0</v>
      </c>
      <c r="K56" s="2">
        <f t="shared" si="1"/>
        <v>0.55000000000000004</v>
      </c>
    </row>
    <row r="57" spans="1:1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24">
        <f t="shared" si="0"/>
        <v>0</v>
      </c>
      <c r="K57" s="2">
        <f t="shared" si="1"/>
        <v>0.55000000000000004</v>
      </c>
    </row>
    <row r="58" spans="1:1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24">
        <f t="shared" si="0"/>
        <v>0</v>
      </c>
      <c r="K58" s="2">
        <f t="shared" si="1"/>
        <v>0.55000000000000004</v>
      </c>
    </row>
    <row r="59" spans="1:1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24">
        <f t="shared" si="0"/>
        <v>0</v>
      </c>
      <c r="K59" s="2">
        <f t="shared" si="1"/>
        <v>0.55000000000000004</v>
      </c>
    </row>
    <row r="60" spans="1:1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24">
        <f t="shared" si="0"/>
        <v>0</v>
      </c>
      <c r="K60" s="2">
        <f t="shared" si="1"/>
        <v>0.55000000000000004</v>
      </c>
    </row>
    <row r="61" spans="1:1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24">
        <f t="shared" si="0"/>
        <v>0</v>
      </c>
      <c r="K61" s="2">
        <f t="shared" si="1"/>
        <v>0.55000000000000004</v>
      </c>
    </row>
    <row r="62" spans="1:1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24">
        <f t="shared" si="0"/>
        <v>0</v>
      </c>
      <c r="K62" s="2">
        <f t="shared" si="1"/>
        <v>0.55000000000000004</v>
      </c>
    </row>
    <row r="63" spans="1:1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24">
        <f t="shared" si="0"/>
        <v>0</v>
      </c>
      <c r="K63" s="2">
        <f t="shared" si="1"/>
        <v>0.55000000000000004</v>
      </c>
    </row>
    <row r="64" spans="1:1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24">
        <f t="shared" si="0"/>
        <v>0</v>
      </c>
      <c r="K64" s="2">
        <f t="shared" si="1"/>
        <v>0.55000000000000004</v>
      </c>
    </row>
    <row r="65" spans="1:1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24">
        <f t="shared" si="0"/>
        <v>0</v>
      </c>
      <c r="K65" s="2">
        <f t="shared" si="1"/>
        <v>0.55000000000000004</v>
      </c>
    </row>
    <row r="66" spans="1:1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24">
        <f t="shared" si="0"/>
        <v>0</v>
      </c>
      <c r="K66" s="2">
        <f t="shared" si="1"/>
        <v>0.55000000000000004</v>
      </c>
    </row>
    <row r="67" spans="1:1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24">
        <f t="shared" si="0"/>
        <v>0</v>
      </c>
      <c r="K67" s="2">
        <f t="shared" si="1"/>
        <v>0.55000000000000004</v>
      </c>
    </row>
    <row r="68" spans="1:1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24">
        <f t="shared" ref="J68:J131" si="2">(I68+H68+E68+D68+C68)/(100%-K68-F68-G68)</f>
        <v>0</v>
      </c>
      <c r="K68" s="2">
        <f t="shared" si="1"/>
        <v>0.55000000000000004</v>
      </c>
    </row>
    <row r="69" spans="1:1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24">
        <f t="shared" si="2"/>
        <v>0</v>
      </c>
      <c r="K69" s="2">
        <f t="shared" ref="K69:K132" si="3">K68</f>
        <v>0.55000000000000004</v>
      </c>
    </row>
    <row r="70" spans="1:1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24">
        <f t="shared" si="2"/>
        <v>0</v>
      </c>
      <c r="K70" s="2">
        <f t="shared" si="3"/>
        <v>0.55000000000000004</v>
      </c>
    </row>
    <row r="71" spans="1:1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24">
        <f t="shared" si="2"/>
        <v>0</v>
      </c>
      <c r="K71" s="2">
        <f t="shared" si="3"/>
        <v>0.55000000000000004</v>
      </c>
    </row>
    <row r="72" spans="1:1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24">
        <f t="shared" si="2"/>
        <v>0</v>
      </c>
      <c r="K72" s="2">
        <f t="shared" si="3"/>
        <v>0.55000000000000004</v>
      </c>
    </row>
    <row r="73" spans="1:1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24">
        <f t="shared" si="2"/>
        <v>0</v>
      </c>
      <c r="K73" s="2">
        <f t="shared" si="3"/>
        <v>0.55000000000000004</v>
      </c>
    </row>
    <row r="74" spans="1:1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24">
        <f t="shared" si="2"/>
        <v>0</v>
      </c>
      <c r="K74" s="2">
        <f t="shared" si="3"/>
        <v>0.55000000000000004</v>
      </c>
    </row>
    <row r="75" spans="1:1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24">
        <f t="shared" si="2"/>
        <v>0</v>
      </c>
      <c r="K75" s="2">
        <f t="shared" si="3"/>
        <v>0.55000000000000004</v>
      </c>
    </row>
    <row r="76" spans="1:1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24">
        <f t="shared" si="2"/>
        <v>0</v>
      </c>
      <c r="K76" s="2">
        <f t="shared" si="3"/>
        <v>0.55000000000000004</v>
      </c>
    </row>
    <row r="77" spans="1:1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24">
        <f t="shared" si="2"/>
        <v>0</v>
      </c>
      <c r="K77" s="2">
        <f t="shared" si="3"/>
        <v>0.55000000000000004</v>
      </c>
    </row>
    <row r="78" spans="1:1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24">
        <f t="shared" si="2"/>
        <v>0</v>
      </c>
      <c r="K78" s="2">
        <f t="shared" si="3"/>
        <v>0.55000000000000004</v>
      </c>
    </row>
    <row r="79" spans="1:1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24">
        <f t="shared" si="2"/>
        <v>0</v>
      </c>
      <c r="K79" s="2">
        <f t="shared" si="3"/>
        <v>0.55000000000000004</v>
      </c>
    </row>
    <row r="80" spans="1:1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24">
        <f t="shared" si="2"/>
        <v>0</v>
      </c>
      <c r="K80" s="2">
        <f t="shared" si="3"/>
        <v>0.55000000000000004</v>
      </c>
    </row>
    <row r="81" spans="1:1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24">
        <f t="shared" si="2"/>
        <v>0</v>
      </c>
      <c r="K81" s="2">
        <f t="shared" si="3"/>
        <v>0.55000000000000004</v>
      </c>
    </row>
    <row r="82" spans="1:1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24">
        <f t="shared" si="2"/>
        <v>0</v>
      </c>
      <c r="K82" s="2">
        <f t="shared" si="3"/>
        <v>0.55000000000000004</v>
      </c>
    </row>
    <row r="83" spans="1:1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24">
        <f t="shared" si="2"/>
        <v>0</v>
      </c>
      <c r="K83" s="2">
        <f t="shared" si="3"/>
        <v>0.55000000000000004</v>
      </c>
    </row>
    <row r="84" spans="1:1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24">
        <f t="shared" si="2"/>
        <v>0</v>
      </c>
      <c r="K84" s="2">
        <f t="shared" si="3"/>
        <v>0.55000000000000004</v>
      </c>
    </row>
    <row r="85" spans="1:1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24">
        <f t="shared" si="2"/>
        <v>0</v>
      </c>
      <c r="K85" s="2">
        <f t="shared" si="3"/>
        <v>0.55000000000000004</v>
      </c>
    </row>
    <row r="86" spans="1:1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24">
        <f t="shared" si="2"/>
        <v>0</v>
      </c>
      <c r="K86" s="2">
        <f t="shared" si="3"/>
        <v>0.55000000000000004</v>
      </c>
    </row>
    <row r="87" spans="1:1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24">
        <f t="shared" si="2"/>
        <v>0</v>
      </c>
      <c r="K87" s="2">
        <f t="shared" si="3"/>
        <v>0.55000000000000004</v>
      </c>
    </row>
    <row r="88" spans="1:1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24">
        <f t="shared" si="2"/>
        <v>0</v>
      </c>
      <c r="K88" s="2">
        <f t="shared" si="3"/>
        <v>0.55000000000000004</v>
      </c>
    </row>
    <row r="89" spans="1:1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24">
        <f t="shared" si="2"/>
        <v>0</v>
      </c>
      <c r="K89" s="2">
        <f t="shared" si="3"/>
        <v>0.55000000000000004</v>
      </c>
    </row>
    <row r="90" spans="1:1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24">
        <f t="shared" si="2"/>
        <v>0</v>
      </c>
      <c r="K90" s="2">
        <f t="shared" si="3"/>
        <v>0.55000000000000004</v>
      </c>
    </row>
    <row r="91" spans="1:1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24">
        <f t="shared" si="2"/>
        <v>0</v>
      </c>
      <c r="K91" s="2">
        <f t="shared" si="3"/>
        <v>0.55000000000000004</v>
      </c>
    </row>
    <row r="92" spans="1:1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24">
        <f t="shared" si="2"/>
        <v>0</v>
      </c>
      <c r="K92" s="2">
        <f t="shared" si="3"/>
        <v>0.55000000000000004</v>
      </c>
    </row>
    <row r="93" spans="1:1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24">
        <f t="shared" si="2"/>
        <v>0</v>
      </c>
      <c r="K93" s="2">
        <f t="shared" si="3"/>
        <v>0.55000000000000004</v>
      </c>
    </row>
    <row r="94" spans="1:1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24">
        <f t="shared" si="2"/>
        <v>0</v>
      </c>
      <c r="K94" s="2">
        <f t="shared" si="3"/>
        <v>0.55000000000000004</v>
      </c>
    </row>
    <row r="95" spans="1:1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24">
        <f t="shared" si="2"/>
        <v>0</v>
      </c>
      <c r="K95" s="2">
        <f t="shared" si="3"/>
        <v>0.55000000000000004</v>
      </c>
    </row>
    <row r="96" spans="1:1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24">
        <f t="shared" si="2"/>
        <v>0</v>
      </c>
      <c r="K96" s="2">
        <f t="shared" si="3"/>
        <v>0.55000000000000004</v>
      </c>
    </row>
    <row r="97" spans="1:1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24">
        <f t="shared" si="2"/>
        <v>0</v>
      </c>
      <c r="K97" s="2">
        <f t="shared" si="3"/>
        <v>0.55000000000000004</v>
      </c>
    </row>
    <row r="98" spans="1:1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24">
        <f t="shared" si="2"/>
        <v>0</v>
      </c>
      <c r="K98" s="2">
        <f t="shared" si="3"/>
        <v>0.55000000000000004</v>
      </c>
    </row>
    <row r="99" spans="1:1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24">
        <f t="shared" si="2"/>
        <v>0</v>
      </c>
      <c r="K99" s="2">
        <f t="shared" si="3"/>
        <v>0.55000000000000004</v>
      </c>
    </row>
    <row r="100" spans="1:1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24">
        <f t="shared" si="2"/>
        <v>0</v>
      </c>
      <c r="K100" s="2">
        <f t="shared" si="3"/>
        <v>0.55000000000000004</v>
      </c>
    </row>
    <row r="101" spans="1:1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24">
        <f t="shared" si="2"/>
        <v>0</v>
      </c>
      <c r="K101" s="2">
        <f t="shared" si="3"/>
        <v>0.55000000000000004</v>
      </c>
    </row>
    <row r="102" spans="1:1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24">
        <f t="shared" si="2"/>
        <v>0</v>
      </c>
      <c r="K102" s="2">
        <f t="shared" si="3"/>
        <v>0.55000000000000004</v>
      </c>
    </row>
    <row r="103" spans="1:1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24">
        <f t="shared" si="2"/>
        <v>0</v>
      </c>
      <c r="K103" s="2">
        <f t="shared" si="3"/>
        <v>0.55000000000000004</v>
      </c>
    </row>
    <row r="104" spans="1:1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24">
        <f t="shared" si="2"/>
        <v>0</v>
      </c>
      <c r="K104" s="2">
        <f t="shared" si="3"/>
        <v>0.55000000000000004</v>
      </c>
    </row>
    <row r="105" spans="1:1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24">
        <f t="shared" si="2"/>
        <v>0</v>
      </c>
      <c r="K105" s="2">
        <f t="shared" si="3"/>
        <v>0.55000000000000004</v>
      </c>
    </row>
    <row r="106" spans="1:1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24">
        <f t="shared" si="2"/>
        <v>0</v>
      </c>
      <c r="K106" s="2">
        <f t="shared" si="3"/>
        <v>0.55000000000000004</v>
      </c>
    </row>
    <row r="107" spans="1:1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24">
        <f t="shared" si="2"/>
        <v>0</v>
      </c>
      <c r="K107" s="2">
        <f t="shared" si="3"/>
        <v>0.55000000000000004</v>
      </c>
    </row>
    <row r="108" spans="1:1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24">
        <f t="shared" si="2"/>
        <v>0</v>
      </c>
      <c r="K108" s="2">
        <f t="shared" si="3"/>
        <v>0.55000000000000004</v>
      </c>
    </row>
    <row r="109" spans="1:1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24">
        <f t="shared" si="2"/>
        <v>0</v>
      </c>
      <c r="K109" s="2">
        <f t="shared" si="3"/>
        <v>0.55000000000000004</v>
      </c>
    </row>
    <row r="110" spans="1:1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24">
        <f t="shared" si="2"/>
        <v>0</v>
      </c>
      <c r="K110" s="2">
        <f t="shared" si="3"/>
        <v>0.55000000000000004</v>
      </c>
    </row>
    <row r="111" spans="1:1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24">
        <f t="shared" si="2"/>
        <v>0</v>
      </c>
      <c r="K111" s="2">
        <f t="shared" si="3"/>
        <v>0.55000000000000004</v>
      </c>
    </row>
    <row r="112" spans="1:1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24">
        <f t="shared" si="2"/>
        <v>0</v>
      </c>
      <c r="K112" s="2">
        <f t="shared" si="3"/>
        <v>0.55000000000000004</v>
      </c>
    </row>
    <row r="113" spans="1:1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24">
        <f t="shared" si="2"/>
        <v>0</v>
      </c>
      <c r="K113" s="2">
        <f t="shared" si="3"/>
        <v>0.55000000000000004</v>
      </c>
    </row>
    <row r="114" spans="1:1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24">
        <f t="shared" si="2"/>
        <v>0</v>
      </c>
      <c r="K114" s="2">
        <f t="shared" si="3"/>
        <v>0.55000000000000004</v>
      </c>
    </row>
    <row r="115" spans="1:1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24">
        <f t="shared" si="2"/>
        <v>0</v>
      </c>
      <c r="K115" s="2">
        <f t="shared" si="3"/>
        <v>0.55000000000000004</v>
      </c>
    </row>
    <row r="116" spans="1:1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24">
        <f t="shared" si="2"/>
        <v>0</v>
      </c>
      <c r="K116" s="2">
        <f t="shared" si="3"/>
        <v>0.55000000000000004</v>
      </c>
    </row>
    <row r="117" spans="1:1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24">
        <f t="shared" si="2"/>
        <v>0</v>
      </c>
      <c r="K117" s="2">
        <f t="shared" si="3"/>
        <v>0.55000000000000004</v>
      </c>
    </row>
    <row r="118" spans="1:1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24">
        <f t="shared" si="2"/>
        <v>0</v>
      </c>
      <c r="K118" s="2">
        <f t="shared" si="3"/>
        <v>0.55000000000000004</v>
      </c>
    </row>
    <row r="119" spans="1:1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24">
        <f t="shared" si="2"/>
        <v>0</v>
      </c>
      <c r="K119" s="2">
        <f t="shared" si="3"/>
        <v>0.55000000000000004</v>
      </c>
    </row>
    <row r="120" spans="1:1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24">
        <f t="shared" si="2"/>
        <v>0</v>
      </c>
      <c r="K120" s="2">
        <f t="shared" si="3"/>
        <v>0.55000000000000004</v>
      </c>
    </row>
    <row r="121" spans="1:1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24">
        <f t="shared" si="2"/>
        <v>0</v>
      </c>
      <c r="K121" s="2">
        <f t="shared" si="3"/>
        <v>0.55000000000000004</v>
      </c>
    </row>
    <row r="122" spans="1:1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24">
        <f t="shared" si="2"/>
        <v>0</v>
      </c>
      <c r="K122" s="2">
        <f t="shared" si="3"/>
        <v>0.55000000000000004</v>
      </c>
    </row>
    <row r="123" spans="1:1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24">
        <f t="shared" si="2"/>
        <v>0</v>
      </c>
      <c r="K123" s="2">
        <f t="shared" si="3"/>
        <v>0.55000000000000004</v>
      </c>
    </row>
    <row r="124" spans="1:1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24">
        <f t="shared" si="2"/>
        <v>0</v>
      </c>
      <c r="K124" s="2">
        <f t="shared" si="3"/>
        <v>0.55000000000000004</v>
      </c>
    </row>
    <row r="125" spans="1:1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24">
        <f t="shared" si="2"/>
        <v>0</v>
      </c>
      <c r="K125" s="2">
        <f t="shared" si="3"/>
        <v>0.55000000000000004</v>
      </c>
    </row>
    <row r="126" spans="1:1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24">
        <f t="shared" si="2"/>
        <v>0</v>
      </c>
      <c r="K126" s="2">
        <f t="shared" si="3"/>
        <v>0.55000000000000004</v>
      </c>
    </row>
    <row r="127" spans="1:1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24">
        <f t="shared" si="2"/>
        <v>0</v>
      </c>
      <c r="K127" s="2">
        <f t="shared" si="3"/>
        <v>0.55000000000000004</v>
      </c>
    </row>
    <row r="128" spans="1:1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24">
        <f t="shared" si="2"/>
        <v>0</v>
      </c>
      <c r="K128" s="2">
        <f t="shared" si="3"/>
        <v>0.55000000000000004</v>
      </c>
    </row>
    <row r="129" spans="1:1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24">
        <f t="shared" si="2"/>
        <v>0</v>
      </c>
      <c r="K129" s="2">
        <f t="shared" si="3"/>
        <v>0.55000000000000004</v>
      </c>
    </row>
    <row r="130" spans="1:1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24">
        <f t="shared" si="2"/>
        <v>0</v>
      </c>
      <c r="K130" s="2">
        <f t="shared" si="3"/>
        <v>0.55000000000000004</v>
      </c>
    </row>
    <row r="131" spans="1:1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24">
        <f t="shared" si="2"/>
        <v>0</v>
      </c>
      <c r="K131" s="2">
        <f t="shared" si="3"/>
        <v>0.55000000000000004</v>
      </c>
    </row>
    <row r="132" spans="1:1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24">
        <f t="shared" ref="J132:J189" si="4">(I132+H132+E132+D132+C132)/(100%-K132-F132-G132)</f>
        <v>0</v>
      </c>
      <c r="K132" s="2">
        <f t="shared" si="3"/>
        <v>0.55000000000000004</v>
      </c>
    </row>
    <row r="133" spans="1:1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24">
        <f t="shared" si="4"/>
        <v>0</v>
      </c>
      <c r="K133" s="2">
        <f t="shared" ref="K133:K189" si="5">K132</f>
        <v>0.55000000000000004</v>
      </c>
    </row>
    <row r="134" spans="1:1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24">
        <f t="shared" si="4"/>
        <v>0</v>
      </c>
      <c r="K134" s="2">
        <f t="shared" si="5"/>
        <v>0.55000000000000004</v>
      </c>
    </row>
    <row r="135" spans="1:1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24">
        <f t="shared" si="4"/>
        <v>0</v>
      </c>
      <c r="K135" s="2">
        <f t="shared" si="5"/>
        <v>0.55000000000000004</v>
      </c>
    </row>
    <row r="136" spans="1:1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24">
        <f t="shared" si="4"/>
        <v>0</v>
      </c>
      <c r="K136" s="2">
        <f t="shared" si="5"/>
        <v>0.55000000000000004</v>
      </c>
    </row>
    <row r="137" spans="1:1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24">
        <f t="shared" si="4"/>
        <v>0</v>
      </c>
      <c r="K137" s="2">
        <f t="shared" si="5"/>
        <v>0.55000000000000004</v>
      </c>
    </row>
    <row r="138" spans="1:1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24">
        <f t="shared" si="4"/>
        <v>0</v>
      </c>
      <c r="K138" s="2">
        <f t="shared" si="5"/>
        <v>0.55000000000000004</v>
      </c>
    </row>
    <row r="139" spans="1:1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24">
        <f t="shared" si="4"/>
        <v>0</v>
      </c>
      <c r="K139" s="2">
        <f t="shared" si="5"/>
        <v>0.55000000000000004</v>
      </c>
    </row>
    <row r="140" spans="1:1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24">
        <f t="shared" si="4"/>
        <v>0</v>
      </c>
      <c r="K140" s="2">
        <f t="shared" si="5"/>
        <v>0.55000000000000004</v>
      </c>
    </row>
    <row r="141" spans="1:1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24">
        <f t="shared" si="4"/>
        <v>0</v>
      </c>
      <c r="K141" s="2">
        <f t="shared" si="5"/>
        <v>0.55000000000000004</v>
      </c>
    </row>
    <row r="142" spans="1:1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24">
        <f t="shared" si="4"/>
        <v>0</v>
      </c>
      <c r="K142" s="2">
        <f t="shared" si="5"/>
        <v>0.55000000000000004</v>
      </c>
    </row>
    <row r="143" spans="1:1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24">
        <f t="shared" si="4"/>
        <v>0</v>
      </c>
      <c r="K143" s="2">
        <f t="shared" si="5"/>
        <v>0.55000000000000004</v>
      </c>
    </row>
    <row r="144" spans="1:1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24">
        <f t="shared" si="4"/>
        <v>0</v>
      </c>
      <c r="K144" s="2">
        <f t="shared" si="5"/>
        <v>0.55000000000000004</v>
      </c>
    </row>
    <row r="145" spans="1:1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24">
        <f t="shared" si="4"/>
        <v>0</v>
      </c>
      <c r="K145" s="2">
        <f t="shared" si="5"/>
        <v>0.55000000000000004</v>
      </c>
    </row>
    <row r="146" spans="1:1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24">
        <f t="shared" si="4"/>
        <v>0</v>
      </c>
      <c r="K146" s="2">
        <f t="shared" si="5"/>
        <v>0.55000000000000004</v>
      </c>
    </row>
    <row r="147" spans="1:1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24">
        <f t="shared" si="4"/>
        <v>0</v>
      </c>
      <c r="K147" s="2">
        <f t="shared" si="5"/>
        <v>0.55000000000000004</v>
      </c>
    </row>
    <row r="148" spans="1:1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24">
        <f t="shared" si="4"/>
        <v>0</v>
      </c>
      <c r="K148" s="2">
        <f t="shared" si="5"/>
        <v>0.55000000000000004</v>
      </c>
    </row>
    <row r="149" spans="1:1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24">
        <f t="shared" si="4"/>
        <v>0</v>
      </c>
      <c r="K149" s="2">
        <f t="shared" si="5"/>
        <v>0.55000000000000004</v>
      </c>
    </row>
    <row r="150" spans="1:1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24">
        <f t="shared" si="4"/>
        <v>0</v>
      </c>
      <c r="K150" s="2">
        <f t="shared" si="5"/>
        <v>0.55000000000000004</v>
      </c>
    </row>
    <row r="151" spans="1:1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24">
        <f t="shared" si="4"/>
        <v>0</v>
      </c>
      <c r="K151" s="2">
        <f t="shared" si="5"/>
        <v>0.55000000000000004</v>
      </c>
    </row>
    <row r="152" spans="1:1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24">
        <f t="shared" si="4"/>
        <v>0</v>
      </c>
      <c r="K152" s="2">
        <f t="shared" si="5"/>
        <v>0.55000000000000004</v>
      </c>
    </row>
    <row r="153" spans="1:1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24">
        <f t="shared" si="4"/>
        <v>0</v>
      </c>
      <c r="K153" s="2">
        <f t="shared" si="5"/>
        <v>0.55000000000000004</v>
      </c>
    </row>
    <row r="154" spans="1:1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24">
        <f t="shared" si="4"/>
        <v>0</v>
      </c>
      <c r="K154" s="2">
        <f t="shared" si="5"/>
        <v>0.55000000000000004</v>
      </c>
    </row>
    <row r="155" spans="1:1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24">
        <f t="shared" si="4"/>
        <v>0</v>
      </c>
      <c r="K155" s="2">
        <f t="shared" si="5"/>
        <v>0.55000000000000004</v>
      </c>
    </row>
    <row r="156" spans="1:1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24">
        <f t="shared" si="4"/>
        <v>0</v>
      </c>
      <c r="K156" s="2">
        <f t="shared" si="5"/>
        <v>0.55000000000000004</v>
      </c>
    </row>
    <row r="157" spans="1:1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24">
        <f t="shared" si="4"/>
        <v>0</v>
      </c>
      <c r="K157" s="2">
        <f t="shared" si="5"/>
        <v>0.55000000000000004</v>
      </c>
    </row>
    <row r="158" spans="1:1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24">
        <f t="shared" si="4"/>
        <v>0</v>
      </c>
      <c r="K158" s="2">
        <f t="shared" si="5"/>
        <v>0.55000000000000004</v>
      </c>
    </row>
    <row r="159" spans="1:1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24">
        <f t="shared" si="4"/>
        <v>0</v>
      </c>
      <c r="K159" s="2">
        <f t="shared" si="5"/>
        <v>0.55000000000000004</v>
      </c>
    </row>
    <row r="160" spans="1:1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24">
        <f t="shared" si="4"/>
        <v>0</v>
      </c>
      <c r="K160" s="2">
        <f t="shared" si="5"/>
        <v>0.55000000000000004</v>
      </c>
    </row>
    <row r="161" spans="1:1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24">
        <f t="shared" si="4"/>
        <v>0</v>
      </c>
      <c r="K161" s="2">
        <f t="shared" si="5"/>
        <v>0.55000000000000004</v>
      </c>
    </row>
    <row r="162" spans="1:1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24">
        <f t="shared" si="4"/>
        <v>0</v>
      </c>
      <c r="K162" s="2">
        <f t="shared" si="5"/>
        <v>0.55000000000000004</v>
      </c>
    </row>
    <row r="163" spans="1:1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24">
        <f t="shared" si="4"/>
        <v>0</v>
      </c>
      <c r="K163" s="2">
        <f t="shared" si="5"/>
        <v>0.55000000000000004</v>
      </c>
    </row>
    <row r="164" spans="1:1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24">
        <f t="shared" si="4"/>
        <v>0</v>
      </c>
      <c r="K164" s="2">
        <f t="shared" si="5"/>
        <v>0.55000000000000004</v>
      </c>
    </row>
    <row r="165" spans="1:1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24">
        <f t="shared" si="4"/>
        <v>0</v>
      </c>
      <c r="K165" s="2">
        <f t="shared" si="5"/>
        <v>0.55000000000000004</v>
      </c>
    </row>
    <row r="166" spans="1:1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24">
        <f t="shared" si="4"/>
        <v>0</v>
      </c>
      <c r="K166" s="2">
        <f t="shared" si="5"/>
        <v>0.55000000000000004</v>
      </c>
    </row>
    <row r="167" spans="1:1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24">
        <f t="shared" si="4"/>
        <v>0</v>
      </c>
      <c r="K167" s="2">
        <f t="shared" si="5"/>
        <v>0.55000000000000004</v>
      </c>
    </row>
    <row r="168" spans="1:1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24">
        <f t="shared" si="4"/>
        <v>0</v>
      </c>
      <c r="K168" s="2">
        <f t="shared" si="5"/>
        <v>0.55000000000000004</v>
      </c>
    </row>
    <row r="169" spans="1:1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24">
        <f t="shared" si="4"/>
        <v>0</v>
      </c>
      <c r="K169" s="2">
        <f t="shared" si="5"/>
        <v>0.55000000000000004</v>
      </c>
    </row>
    <row r="170" spans="1:1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24">
        <f t="shared" si="4"/>
        <v>0</v>
      </c>
      <c r="K170" s="2">
        <f t="shared" si="5"/>
        <v>0.55000000000000004</v>
      </c>
    </row>
    <row r="171" spans="1:1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24">
        <f t="shared" si="4"/>
        <v>0</v>
      </c>
      <c r="K171" s="2">
        <f t="shared" si="5"/>
        <v>0.55000000000000004</v>
      </c>
    </row>
    <row r="172" spans="1:1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24">
        <f t="shared" si="4"/>
        <v>0</v>
      </c>
      <c r="K172" s="2">
        <f t="shared" si="5"/>
        <v>0.55000000000000004</v>
      </c>
    </row>
    <row r="173" spans="1:1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24">
        <f t="shared" si="4"/>
        <v>0</v>
      </c>
      <c r="K173" s="2">
        <f t="shared" si="5"/>
        <v>0.55000000000000004</v>
      </c>
    </row>
    <row r="174" spans="1:1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24">
        <f t="shared" si="4"/>
        <v>0</v>
      </c>
      <c r="K174" s="2">
        <f t="shared" si="5"/>
        <v>0.55000000000000004</v>
      </c>
    </row>
    <row r="175" spans="1:1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24">
        <f t="shared" si="4"/>
        <v>0</v>
      </c>
      <c r="K175" s="2">
        <f t="shared" si="5"/>
        <v>0.55000000000000004</v>
      </c>
    </row>
    <row r="176" spans="1:1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24">
        <f t="shared" si="4"/>
        <v>0</v>
      </c>
      <c r="K176" s="2">
        <f t="shared" si="5"/>
        <v>0.55000000000000004</v>
      </c>
    </row>
    <row r="177" spans="1:1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24">
        <f t="shared" si="4"/>
        <v>0</v>
      </c>
      <c r="K177" s="2">
        <f t="shared" si="5"/>
        <v>0.55000000000000004</v>
      </c>
    </row>
    <row r="178" spans="1:1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24">
        <f t="shared" si="4"/>
        <v>0</v>
      </c>
      <c r="K178" s="2">
        <f t="shared" si="5"/>
        <v>0.55000000000000004</v>
      </c>
    </row>
    <row r="179" spans="1:1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24">
        <f t="shared" si="4"/>
        <v>0</v>
      </c>
      <c r="K179" s="2">
        <f t="shared" si="5"/>
        <v>0.55000000000000004</v>
      </c>
    </row>
    <row r="180" spans="1:1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24">
        <f t="shared" si="4"/>
        <v>0</v>
      </c>
      <c r="K180" s="2">
        <f t="shared" si="5"/>
        <v>0.55000000000000004</v>
      </c>
    </row>
    <row r="181" spans="1:1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24">
        <f t="shared" si="4"/>
        <v>0</v>
      </c>
      <c r="K181" s="2">
        <f t="shared" si="5"/>
        <v>0.55000000000000004</v>
      </c>
    </row>
    <row r="182" spans="1:1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24">
        <f t="shared" si="4"/>
        <v>0</v>
      </c>
      <c r="K182" s="2">
        <f t="shared" si="5"/>
        <v>0.55000000000000004</v>
      </c>
    </row>
    <row r="183" spans="1:1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24">
        <f t="shared" si="4"/>
        <v>0</v>
      </c>
      <c r="K183" s="2">
        <f t="shared" si="5"/>
        <v>0.55000000000000004</v>
      </c>
    </row>
    <row r="184" spans="1:1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24">
        <f t="shared" si="4"/>
        <v>0</v>
      </c>
      <c r="K184" s="2">
        <f t="shared" si="5"/>
        <v>0.55000000000000004</v>
      </c>
    </row>
    <row r="185" spans="1:1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24">
        <f t="shared" si="4"/>
        <v>0</v>
      </c>
      <c r="K185" s="2">
        <f t="shared" si="5"/>
        <v>0.55000000000000004</v>
      </c>
    </row>
    <row r="186" spans="1:1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24">
        <f t="shared" si="4"/>
        <v>0</v>
      </c>
      <c r="K186" s="2">
        <f t="shared" si="5"/>
        <v>0.55000000000000004</v>
      </c>
    </row>
    <row r="187" spans="1:1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24">
        <f t="shared" si="4"/>
        <v>0</v>
      </c>
      <c r="K187" s="2">
        <f t="shared" si="5"/>
        <v>0.55000000000000004</v>
      </c>
    </row>
    <row r="188" spans="1:1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24">
        <f t="shared" si="4"/>
        <v>0</v>
      </c>
      <c r="K188" s="2">
        <f t="shared" si="5"/>
        <v>0.55000000000000004</v>
      </c>
    </row>
    <row r="189" spans="1:1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24">
        <f t="shared" si="4"/>
        <v>0</v>
      </c>
      <c r="K189" s="2">
        <f t="shared" si="5"/>
        <v>0.55000000000000004</v>
      </c>
    </row>
    <row r="190" spans="1:11" x14ac:dyDescent="0.2">
      <c r="A190" s="26"/>
      <c r="B190" s="26"/>
      <c r="C190" s="26"/>
      <c r="D190" s="26"/>
      <c r="E190" s="26"/>
      <c r="F190" s="26"/>
      <c r="G190" s="26"/>
      <c r="H190" s="26"/>
      <c r="I190" s="26"/>
    </row>
  </sheetData>
  <sheetProtection sheet="1" objects="1" scenarios="1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9"/>
  <sheetViews>
    <sheetView topLeftCell="A168" workbookViewId="0">
      <selection activeCell="A4" sqref="A4:J189"/>
    </sheetView>
  </sheetViews>
  <sheetFormatPr baseColWidth="10" defaultRowHeight="16" x14ac:dyDescent="0.2"/>
  <cols>
    <col min="2" max="2" width="12.33203125" customWidth="1"/>
    <col min="3" max="4" width="18" customWidth="1"/>
    <col min="5" max="5" width="19.5" customWidth="1"/>
    <col min="6" max="6" width="18.33203125" customWidth="1"/>
    <col min="7" max="7" width="16.1640625" style="1" customWidth="1"/>
    <col min="8" max="8" width="26.5" style="1" customWidth="1"/>
    <col min="9" max="9" width="22.1640625" customWidth="1"/>
    <col min="11" max="11" width="16.83203125" customWidth="1"/>
    <col min="12" max="12" width="10.83203125" hidden="1" customWidth="1"/>
  </cols>
  <sheetData>
    <row r="1" spans="1:12" ht="68" customHeight="1" x14ac:dyDescent="0.3">
      <c r="C1" s="22" t="s">
        <v>37</v>
      </c>
      <c r="D1" s="22"/>
      <c r="E1" s="27">
        <v>0.55000000000000004</v>
      </c>
    </row>
    <row r="2" spans="1:12" s="17" customFormat="1" x14ac:dyDescent="0.2">
      <c r="B2" s="17" t="s">
        <v>50</v>
      </c>
      <c r="C2" s="17" t="s">
        <v>53</v>
      </c>
      <c r="D2" s="17" t="s">
        <v>54</v>
      </c>
      <c r="E2" s="17" t="s">
        <v>44</v>
      </c>
      <c r="F2" s="17" t="s">
        <v>45</v>
      </c>
      <c r="G2" s="28" t="s">
        <v>46</v>
      </c>
      <c r="H2" s="28" t="s">
        <v>47</v>
      </c>
      <c r="I2" s="17" t="s">
        <v>48</v>
      </c>
      <c r="J2" s="17" t="s">
        <v>8</v>
      </c>
      <c r="K2" s="17" t="s">
        <v>52</v>
      </c>
    </row>
    <row r="3" spans="1:12" x14ac:dyDescent="0.2">
      <c r="A3" s="23" t="s">
        <v>49</v>
      </c>
      <c r="B3" s="23" t="s">
        <v>51</v>
      </c>
      <c r="C3" s="24">
        <v>1244</v>
      </c>
      <c r="D3" s="24">
        <v>200</v>
      </c>
      <c r="E3" s="24">
        <v>200</v>
      </c>
      <c r="F3" s="24">
        <v>250</v>
      </c>
      <c r="G3" s="29">
        <v>0.09</v>
      </c>
      <c r="H3" s="29">
        <v>0.06</v>
      </c>
      <c r="I3" s="24">
        <v>0</v>
      </c>
      <c r="J3" s="24">
        <v>65</v>
      </c>
      <c r="K3" s="24">
        <f>(J3+I3+F3+E3+C3+D3)/(100%-L3-G3-H3)</f>
        <v>6530</v>
      </c>
      <c r="L3" s="2">
        <f>E1</f>
        <v>0.55000000000000004</v>
      </c>
    </row>
    <row r="4" spans="1:12" x14ac:dyDescent="0.2">
      <c r="A4" s="26"/>
      <c r="B4" s="26"/>
      <c r="C4" s="26"/>
      <c r="D4" s="26"/>
      <c r="E4" s="26"/>
      <c r="F4" s="26"/>
      <c r="G4" s="30"/>
      <c r="H4" s="30"/>
      <c r="I4" s="26"/>
      <c r="J4" s="26"/>
      <c r="K4" s="24">
        <f t="shared" ref="K4:K67" si="0">(J4+I4+F4+E4+C4+D4)/(100%-L4-G4-H4)</f>
        <v>0</v>
      </c>
      <c r="L4" s="2">
        <f>L3</f>
        <v>0.55000000000000004</v>
      </c>
    </row>
    <row r="5" spans="1:12" x14ac:dyDescent="0.2">
      <c r="A5" s="26"/>
      <c r="B5" s="26"/>
      <c r="C5" s="26"/>
      <c r="D5" s="26"/>
      <c r="E5" s="26"/>
      <c r="F5" s="26"/>
      <c r="G5" s="30"/>
      <c r="H5" s="30"/>
      <c r="I5" s="26"/>
      <c r="J5" s="26"/>
      <c r="K5" s="24">
        <f t="shared" si="0"/>
        <v>0</v>
      </c>
      <c r="L5" s="2">
        <f t="shared" ref="L5:L68" si="1">L4</f>
        <v>0.55000000000000004</v>
      </c>
    </row>
    <row r="6" spans="1:12" x14ac:dyDescent="0.2">
      <c r="A6" s="26"/>
      <c r="B6" s="26"/>
      <c r="C6" s="26"/>
      <c r="D6" s="26"/>
      <c r="E6" s="26"/>
      <c r="F6" s="26"/>
      <c r="G6" s="30"/>
      <c r="H6" s="30"/>
      <c r="I6" s="26"/>
      <c r="J6" s="26"/>
      <c r="K6" s="24">
        <f t="shared" si="0"/>
        <v>0</v>
      </c>
      <c r="L6" s="2">
        <f t="shared" si="1"/>
        <v>0.55000000000000004</v>
      </c>
    </row>
    <row r="7" spans="1:12" x14ac:dyDescent="0.2">
      <c r="A7" s="26"/>
      <c r="B7" s="26"/>
      <c r="C7" s="26"/>
      <c r="D7" s="26"/>
      <c r="E7" s="26"/>
      <c r="F7" s="26"/>
      <c r="G7" s="30"/>
      <c r="H7" s="30"/>
      <c r="I7" s="26"/>
      <c r="J7" s="26"/>
      <c r="K7" s="24">
        <f t="shared" si="0"/>
        <v>0</v>
      </c>
      <c r="L7" s="2">
        <f t="shared" si="1"/>
        <v>0.55000000000000004</v>
      </c>
    </row>
    <row r="8" spans="1:12" x14ac:dyDescent="0.2">
      <c r="A8" s="26"/>
      <c r="B8" s="26"/>
      <c r="C8" s="26"/>
      <c r="D8" s="26"/>
      <c r="E8" s="26"/>
      <c r="F8" s="26"/>
      <c r="G8" s="30"/>
      <c r="H8" s="30"/>
      <c r="I8" s="26"/>
      <c r="J8" s="26"/>
      <c r="K8" s="24">
        <f t="shared" si="0"/>
        <v>0</v>
      </c>
      <c r="L8" s="2">
        <f t="shared" si="1"/>
        <v>0.55000000000000004</v>
      </c>
    </row>
    <row r="9" spans="1:12" x14ac:dyDescent="0.2">
      <c r="A9" s="26"/>
      <c r="B9" s="26"/>
      <c r="C9" s="26"/>
      <c r="D9" s="26"/>
      <c r="E9" s="26"/>
      <c r="F9" s="26"/>
      <c r="G9" s="30"/>
      <c r="H9" s="30"/>
      <c r="I9" s="26"/>
      <c r="J9" s="26"/>
      <c r="K9" s="24">
        <f t="shared" si="0"/>
        <v>0</v>
      </c>
      <c r="L9" s="2">
        <f t="shared" si="1"/>
        <v>0.55000000000000004</v>
      </c>
    </row>
    <row r="10" spans="1:12" x14ac:dyDescent="0.2">
      <c r="A10" s="26"/>
      <c r="B10" s="26"/>
      <c r="C10" s="26"/>
      <c r="D10" s="26"/>
      <c r="E10" s="26"/>
      <c r="F10" s="26"/>
      <c r="G10" s="30"/>
      <c r="H10" s="30"/>
      <c r="I10" s="26"/>
      <c r="J10" s="26"/>
      <c r="K10" s="24">
        <f t="shared" si="0"/>
        <v>0</v>
      </c>
      <c r="L10" s="2">
        <f t="shared" si="1"/>
        <v>0.55000000000000004</v>
      </c>
    </row>
    <row r="11" spans="1:12" x14ac:dyDescent="0.2">
      <c r="A11" s="26"/>
      <c r="B11" s="26"/>
      <c r="C11" s="26"/>
      <c r="D11" s="26"/>
      <c r="E11" s="26"/>
      <c r="F11" s="26"/>
      <c r="G11" s="30"/>
      <c r="H11" s="30"/>
      <c r="I11" s="26"/>
      <c r="J11" s="26"/>
      <c r="K11" s="24">
        <f t="shared" si="0"/>
        <v>0</v>
      </c>
      <c r="L11" s="2">
        <f t="shared" si="1"/>
        <v>0.55000000000000004</v>
      </c>
    </row>
    <row r="12" spans="1:12" x14ac:dyDescent="0.2">
      <c r="A12" s="26"/>
      <c r="B12" s="26"/>
      <c r="C12" s="26"/>
      <c r="D12" s="26"/>
      <c r="E12" s="26"/>
      <c r="F12" s="26"/>
      <c r="G12" s="30"/>
      <c r="H12" s="30"/>
      <c r="I12" s="26"/>
      <c r="J12" s="26"/>
      <c r="K12" s="24">
        <f t="shared" si="0"/>
        <v>0</v>
      </c>
      <c r="L12" s="2">
        <f t="shared" si="1"/>
        <v>0.55000000000000004</v>
      </c>
    </row>
    <row r="13" spans="1:12" x14ac:dyDescent="0.2">
      <c r="A13" s="26"/>
      <c r="B13" s="26"/>
      <c r="C13" s="26"/>
      <c r="D13" s="26"/>
      <c r="E13" s="26"/>
      <c r="F13" s="26"/>
      <c r="G13" s="30"/>
      <c r="H13" s="30"/>
      <c r="I13" s="26"/>
      <c r="J13" s="26"/>
      <c r="K13" s="24">
        <f t="shared" si="0"/>
        <v>0</v>
      </c>
      <c r="L13" s="2">
        <f t="shared" si="1"/>
        <v>0.55000000000000004</v>
      </c>
    </row>
    <row r="14" spans="1:12" x14ac:dyDescent="0.2">
      <c r="A14" s="26"/>
      <c r="B14" s="26"/>
      <c r="C14" s="26"/>
      <c r="D14" s="26"/>
      <c r="E14" s="26"/>
      <c r="F14" s="26"/>
      <c r="G14" s="30"/>
      <c r="H14" s="30"/>
      <c r="I14" s="26"/>
      <c r="J14" s="26"/>
      <c r="K14" s="24">
        <f t="shared" si="0"/>
        <v>0</v>
      </c>
      <c r="L14" s="2">
        <f t="shared" si="1"/>
        <v>0.55000000000000004</v>
      </c>
    </row>
    <row r="15" spans="1:12" x14ac:dyDescent="0.2">
      <c r="A15" s="26"/>
      <c r="B15" s="26"/>
      <c r="C15" s="26"/>
      <c r="D15" s="26"/>
      <c r="E15" s="26"/>
      <c r="F15" s="26"/>
      <c r="G15" s="30"/>
      <c r="H15" s="30"/>
      <c r="I15" s="26"/>
      <c r="J15" s="26"/>
      <c r="K15" s="24">
        <f t="shared" si="0"/>
        <v>0</v>
      </c>
      <c r="L15" s="2">
        <f t="shared" si="1"/>
        <v>0.55000000000000004</v>
      </c>
    </row>
    <row r="16" spans="1:12" x14ac:dyDescent="0.2">
      <c r="A16" s="26"/>
      <c r="B16" s="26"/>
      <c r="C16" s="26"/>
      <c r="D16" s="26"/>
      <c r="E16" s="26"/>
      <c r="F16" s="26"/>
      <c r="G16" s="30"/>
      <c r="H16" s="30"/>
      <c r="I16" s="26"/>
      <c r="J16" s="26"/>
      <c r="K16" s="24">
        <f t="shared" si="0"/>
        <v>0</v>
      </c>
      <c r="L16" s="2">
        <f t="shared" si="1"/>
        <v>0.55000000000000004</v>
      </c>
    </row>
    <row r="17" spans="1:12" x14ac:dyDescent="0.2">
      <c r="A17" s="26"/>
      <c r="B17" s="26"/>
      <c r="C17" s="26"/>
      <c r="D17" s="26"/>
      <c r="E17" s="26"/>
      <c r="F17" s="26"/>
      <c r="G17" s="30"/>
      <c r="H17" s="30"/>
      <c r="I17" s="26"/>
      <c r="J17" s="26"/>
      <c r="K17" s="24">
        <f t="shared" si="0"/>
        <v>0</v>
      </c>
      <c r="L17" s="2">
        <f t="shared" si="1"/>
        <v>0.55000000000000004</v>
      </c>
    </row>
    <row r="18" spans="1:12" x14ac:dyDescent="0.2">
      <c r="A18" s="26"/>
      <c r="B18" s="26"/>
      <c r="C18" s="26"/>
      <c r="D18" s="26"/>
      <c r="E18" s="26"/>
      <c r="F18" s="26"/>
      <c r="G18" s="30"/>
      <c r="H18" s="30"/>
      <c r="I18" s="26"/>
      <c r="J18" s="26"/>
      <c r="K18" s="24">
        <f t="shared" si="0"/>
        <v>0</v>
      </c>
      <c r="L18" s="2">
        <f t="shared" si="1"/>
        <v>0.55000000000000004</v>
      </c>
    </row>
    <row r="19" spans="1:12" x14ac:dyDescent="0.2">
      <c r="A19" s="26"/>
      <c r="B19" s="26"/>
      <c r="C19" s="26"/>
      <c r="D19" s="26"/>
      <c r="E19" s="26"/>
      <c r="F19" s="26"/>
      <c r="G19" s="30"/>
      <c r="H19" s="30"/>
      <c r="I19" s="26"/>
      <c r="J19" s="26"/>
      <c r="K19" s="24">
        <f t="shared" si="0"/>
        <v>0</v>
      </c>
      <c r="L19" s="2">
        <f t="shared" si="1"/>
        <v>0.55000000000000004</v>
      </c>
    </row>
    <row r="20" spans="1:12" x14ac:dyDescent="0.2">
      <c r="A20" s="26"/>
      <c r="B20" s="26"/>
      <c r="C20" s="26"/>
      <c r="D20" s="26"/>
      <c r="E20" s="26"/>
      <c r="F20" s="26"/>
      <c r="G20" s="30"/>
      <c r="H20" s="30"/>
      <c r="I20" s="26"/>
      <c r="J20" s="26"/>
      <c r="K20" s="24">
        <f t="shared" si="0"/>
        <v>0</v>
      </c>
      <c r="L20" s="2">
        <f t="shared" si="1"/>
        <v>0.55000000000000004</v>
      </c>
    </row>
    <row r="21" spans="1:12" x14ac:dyDescent="0.2">
      <c r="A21" s="26"/>
      <c r="B21" s="26"/>
      <c r="C21" s="26"/>
      <c r="D21" s="26"/>
      <c r="E21" s="26"/>
      <c r="F21" s="26"/>
      <c r="G21" s="30"/>
      <c r="H21" s="30"/>
      <c r="I21" s="26"/>
      <c r="J21" s="26"/>
      <c r="K21" s="24">
        <f t="shared" si="0"/>
        <v>0</v>
      </c>
      <c r="L21" s="2">
        <f t="shared" si="1"/>
        <v>0.55000000000000004</v>
      </c>
    </row>
    <row r="22" spans="1:12" x14ac:dyDescent="0.2">
      <c r="A22" s="26"/>
      <c r="B22" s="26"/>
      <c r="C22" s="26"/>
      <c r="D22" s="26"/>
      <c r="E22" s="26"/>
      <c r="F22" s="26"/>
      <c r="G22" s="30"/>
      <c r="H22" s="30"/>
      <c r="I22" s="26"/>
      <c r="J22" s="26"/>
      <c r="K22" s="24">
        <f t="shared" si="0"/>
        <v>0</v>
      </c>
      <c r="L22" s="2">
        <f t="shared" si="1"/>
        <v>0.55000000000000004</v>
      </c>
    </row>
    <row r="23" spans="1:12" x14ac:dyDescent="0.2">
      <c r="A23" s="26"/>
      <c r="B23" s="26"/>
      <c r="C23" s="26"/>
      <c r="D23" s="26"/>
      <c r="E23" s="26"/>
      <c r="F23" s="26"/>
      <c r="G23" s="30"/>
      <c r="H23" s="30"/>
      <c r="I23" s="26"/>
      <c r="J23" s="26"/>
      <c r="K23" s="24">
        <f t="shared" si="0"/>
        <v>0</v>
      </c>
      <c r="L23" s="2">
        <f t="shared" si="1"/>
        <v>0.55000000000000004</v>
      </c>
    </row>
    <row r="24" spans="1:12" x14ac:dyDescent="0.2">
      <c r="A24" s="26"/>
      <c r="B24" s="26"/>
      <c r="C24" s="26"/>
      <c r="D24" s="26"/>
      <c r="E24" s="26"/>
      <c r="F24" s="26"/>
      <c r="G24" s="30"/>
      <c r="H24" s="30"/>
      <c r="I24" s="26"/>
      <c r="J24" s="26"/>
      <c r="K24" s="24">
        <f t="shared" si="0"/>
        <v>0</v>
      </c>
      <c r="L24" s="2">
        <f t="shared" si="1"/>
        <v>0.55000000000000004</v>
      </c>
    </row>
    <row r="25" spans="1:12" x14ac:dyDescent="0.2">
      <c r="A25" s="26"/>
      <c r="B25" s="26"/>
      <c r="C25" s="26"/>
      <c r="D25" s="26"/>
      <c r="E25" s="26"/>
      <c r="F25" s="26"/>
      <c r="G25" s="30"/>
      <c r="H25" s="30"/>
      <c r="I25" s="26"/>
      <c r="J25" s="26"/>
      <c r="K25" s="24">
        <f t="shared" si="0"/>
        <v>0</v>
      </c>
      <c r="L25" s="2">
        <f t="shared" si="1"/>
        <v>0.55000000000000004</v>
      </c>
    </row>
    <row r="26" spans="1:12" x14ac:dyDescent="0.2">
      <c r="A26" s="26"/>
      <c r="B26" s="26"/>
      <c r="C26" s="26"/>
      <c r="D26" s="26"/>
      <c r="E26" s="26"/>
      <c r="F26" s="26"/>
      <c r="G26" s="30"/>
      <c r="H26" s="30"/>
      <c r="I26" s="26"/>
      <c r="J26" s="26"/>
      <c r="K26" s="24">
        <f t="shared" si="0"/>
        <v>0</v>
      </c>
      <c r="L26" s="2">
        <f t="shared" si="1"/>
        <v>0.55000000000000004</v>
      </c>
    </row>
    <row r="27" spans="1:12" x14ac:dyDescent="0.2">
      <c r="A27" s="26"/>
      <c r="B27" s="26"/>
      <c r="C27" s="26"/>
      <c r="D27" s="26"/>
      <c r="E27" s="26"/>
      <c r="F27" s="26"/>
      <c r="G27" s="30"/>
      <c r="H27" s="30"/>
      <c r="I27" s="26"/>
      <c r="J27" s="26"/>
      <c r="K27" s="24">
        <f t="shared" si="0"/>
        <v>0</v>
      </c>
      <c r="L27" s="2">
        <f t="shared" si="1"/>
        <v>0.55000000000000004</v>
      </c>
    </row>
    <row r="28" spans="1:12" x14ac:dyDescent="0.2">
      <c r="A28" s="26"/>
      <c r="B28" s="26"/>
      <c r="C28" s="26"/>
      <c r="D28" s="26"/>
      <c r="E28" s="26"/>
      <c r="F28" s="26"/>
      <c r="G28" s="30"/>
      <c r="H28" s="30"/>
      <c r="I28" s="26"/>
      <c r="J28" s="26"/>
      <c r="K28" s="24">
        <f t="shared" si="0"/>
        <v>0</v>
      </c>
      <c r="L28" s="2">
        <f t="shared" si="1"/>
        <v>0.55000000000000004</v>
      </c>
    </row>
    <row r="29" spans="1:12" x14ac:dyDescent="0.2">
      <c r="A29" s="26"/>
      <c r="B29" s="26"/>
      <c r="C29" s="26"/>
      <c r="D29" s="26"/>
      <c r="E29" s="26"/>
      <c r="F29" s="26"/>
      <c r="G29" s="30"/>
      <c r="H29" s="30"/>
      <c r="I29" s="26"/>
      <c r="J29" s="26"/>
      <c r="K29" s="24">
        <f t="shared" si="0"/>
        <v>0</v>
      </c>
      <c r="L29" s="2">
        <f t="shared" si="1"/>
        <v>0.55000000000000004</v>
      </c>
    </row>
    <row r="30" spans="1:12" x14ac:dyDescent="0.2">
      <c r="A30" s="26"/>
      <c r="B30" s="26"/>
      <c r="C30" s="26"/>
      <c r="D30" s="26"/>
      <c r="E30" s="26"/>
      <c r="F30" s="26"/>
      <c r="G30" s="30"/>
      <c r="H30" s="30"/>
      <c r="I30" s="26"/>
      <c r="J30" s="26"/>
      <c r="K30" s="24">
        <f t="shared" si="0"/>
        <v>0</v>
      </c>
      <c r="L30" s="2">
        <f t="shared" si="1"/>
        <v>0.55000000000000004</v>
      </c>
    </row>
    <row r="31" spans="1:12" x14ac:dyDescent="0.2">
      <c r="A31" s="26"/>
      <c r="B31" s="26"/>
      <c r="C31" s="26"/>
      <c r="D31" s="26"/>
      <c r="E31" s="26"/>
      <c r="F31" s="26"/>
      <c r="G31" s="30"/>
      <c r="H31" s="30"/>
      <c r="I31" s="26"/>
      <c r="J31" s="26"/>
      <c r="K31" s="24">
        <f t="shared" si="0"/>
        <v>0</v>
      </c>
      <c r="L31" s="2">
        <f t="shared" si="1"/>
        <v>0.55000000000000004</v>
      </c>
    </row>
    <row r="32" spans="1:12" x14ac:dyDescent="0.2">
      <c r="A32" s="26"/>
      <c r="B32" s="26"/>
      <c r="C32" s="26"/>
      <c r="D32" s="26"/>
      <c r="E32" s="26"/>
      <c r="F32" s="26"/>
      <c r="G32" s="30"/>
      <c r="H32" s="30"/>
      <c r="I32" s="26"/>
      <c r="J32" s="26"/>
      <c r="K32" s="24">
        <f t="shared" si="0"/>
        <v>0</v>
      </c>
      <c r="L32" s="2">
        <f t="shared" si="1"/>
        <v>0.55000000000000004</v>
      </c>
    </row>
    <row r="33" spans="1:12" x14ac:dyDescent="0.2">
      <c r="A33" s="26"/>
      <c r="B33" s="26"/>
      <c r="C33" s="26"/>
      <c r="D33" s="26"/>
      <c r="E33" s="26"/>
      <c r="F33" s="26"/>
      <c r="G33" s="30"/>
      <c r="H33" s="30"/>
      <c r="I33" s="26"/>
      <c r="J33" s="26"/>
      <c r="K33" s="24">
        <f t="shared" si="0"/>
        <v>0</v>
      </c>
      <c r="L33" s="2">
        <f t="shared" si="1"/>
        <v>0.55000000000000004</v>
      </c>
    </row>
    <row r="34" spans="1:12" x14ac:dyDescent="0.2">
      <c r="A34" s="26"/>
      <c r="B34" s="26"/>
      <c r="C34" s="26"/>
      <c r="D34" s="26"/>
      <c r="E34" s="26"/>
      <c r="F34" s="26"/>
      <c r="G34" s="30"/>
      <c r="H34" s="30"/>
      <c r="I34" s="26"/>
      <c r="J34" s="26"/>
      <c r="K34" s="24">
        <f t="shared" si="0"/>
        <v>0</v>
      </c>
      <c r="L34" s="2">
        <f t="shared" si="1"/>
        <v>0.55000000000000004</v>
      </c>
    </row>
    <row r="35" spans="1:12" x14ac:dyDescent="0.2">
      <c r="A35" s="26"/>
      <c r="B35" s="26"/>
      <c r="C35" s="26"/>
      <c r="D35" s="26"/>
      <c r="E35" s="26"/>
      <c r="F35" s="26"/>
      <c r="G35" s="30"/>
      <c r="H35" s="30"/>
      <c r="I35" s="26"/>
      <c r="J35" s="26"/>
      <c r="K35" s="24">
        <f t="shared" si="0"/>
        <v>0</v>
      </c>
      <c r="L35" s="2">
        <f t="shared" si="1"/>
        <v>0.55000000000000004</v>
      </c>
    </row>
    <row r="36" spans="1:12" x14ac:dyDescent="0.2">
      <c r="A36" s="26"/>
      <c r="B36" s="26"/>
      <c r="C36" s="26"/>
      <c r="D36" s="26"/>
      <c r="E36" s="26"/>
      <c r="F36" s="26"/>
      <c r="G36" s="30"/>
      <c r="H36" s="30"/>
      <c r="I36" s="26"/>
      <c r="J36" s="26"/>
      <c r="K36" s="24">
        <f t="shared" si="0"/>
        <v>0</v>
      </c>
      <c r="L36" s="2">
        <f t="shared" si="1"/>
        <v>0.55000000000000004</v>
      </c>
    </row>
    <row r="37" spans="1:12" x14ac:dyDescent="0.2">
      <c r="A37" s="26"/>
      <c r="B37" s="26"/>
      <c r="C37" s="26"/>
      <c r="D37" s="26"/>
      <c r="E37" s="26"/>
      <c r="F37" s="26"/>
      <c r="G37" s="30"/>
      <c r="H37" s="30"/>
      <c r="I37" s="26"/>
      <c r="J37" s="26"/>
      <c r="K37" s="24">
        <f t="shared" si="0"/>
        <v>0</v>
      </c>
      <c r="L37" s="2">
        <f t="shared" si="1"/>
        <v>0.55000000000000004</v>
      </c>
    </row>
    <row r="38" spans="1:12" x14ac:dyDescent="0.2">
      <c r="A38" s="26"/>
      <c r="B38" s="26"/>
      <c r="C38" s="26"/>
      <c r="D38" s="26"/>
      <c r="E38" s="26"/>
      <c r="F38" s="26"/>
      <c r="G38" s="30"/>
      <c r="H38" s="30"/>
      <c r="I38" s="26"/>
      <c r="J38" s="26"/>
      <c r="K38" s="24">
        <f t="shared" si="0"/>
        <v>0</v>
      </c>
      <c r="L38" s="2">
        <f t="shared" si="1"/>
        <v>0.55000000000000004</v>
      </c>
    </row>
    <row r="39" spans="1:12" x14ac:dyDescent="0.2">
      <c r="A39" s="26"/>
      <c r="B39" s="26"/>
      <c r="C39" s="26"/>
      <c r="D39" s="26"/>
      <c r="E39" s="26"/>
      <c r="F39" s="26"/>
      <c r="G39" s="30"/>
      <c r="H39" s="30"/>
      <c r="I39" s="26"/>
      <c r="J39" s="26"/>
      <c r="K39" s="24">
        <f t="shared" si="0"/>
        <v>0</v>
      </c>
      <c r="L39" s="2">
        <f t="shared" si="1"/>
        <v>0.55000000000000004</v>
      </c>
    </row>
    <row r="40" spans="1:12" x14ac:dyDescent="0.2">
      <c r="A40" s="26"/>
      <c r="B40" s="26"/>
      <c r="C40" s="26"/>
      <c r="D40" s="26"/>
      <c r="E40" s="26"/>
      <c r="F40" s="26"/>
      <c r="G40" s="30"/>
      <c r="H40" s="30"/>
      <c r="I40" s="26"/>
      <c r="J40" s="26"/>
      <c r="K40" s="24">
        <f t="shared" si="0"/>
        <v>0</v>
      </c>
      <c r="L40" s="2">
        <f t="shared" si="1"/>
        <v>0.55000000000000004</v>
      </c>
    </row>
    <row r="41" spans="1:12" x14ac:dyDescent="0.2">
      <c r="A41" s="26"/>
      <c r="B41" s="26"/>
      <c r="C41" s="26"/>
      <c r="D41" s="26"/>
      <c r="E41" s="26"/>
      <c r="F41" s="26"/>
      <c r="G41" s="30"/>
      <c r="H41" s="30"/>
      <c r="I41" s="26"/>
      <c r="J41" s="26"/>
      <c r="K41" s="24">
        <f t="shared" si="0"/>
        <v>0</v>
      </c>
      <c r="L41" s="2">
        <f t="shared" si="1"/>
        <v>0.55000000000000004</v>
      </c>
    </row>
    <row r="42" spans="1:12" x14ac:dyDescent="0.2">
      <c r="A42" s="26"/>
      <c r="B42" s="26"/>
      <c r="C42" s="26"/>
      <c r="D42" s="26"/>
      <c r="E42" s="26"/>
      <c r="F42" s="26"/>
      <c r="G42" s="30"/>
      <c r="H42" s="30"/>
      <c r="I42" s="26"/>
      <c r="J42" s="26"/>
      <c r="K42" s="24">
        <f t="shared" si="0"/>
        <v>0</v>
      </c>
      <c r="L42" s="2">
        <f t="shared" si="1"/>
        <v>0.55000000000000004</v>
      </c>
    </row>
    <row r="43" spans="1:12" x14ac:dyDescent="0.2">
      <c r="A43" s="26"/>
      <c r="B43" s="26"/>
      <c r="C43" s="26"/>
      <c r="D43" s="26"/>
      <c r="E43" s="26"/>
      <c r="F43" s="26"/>
      <c r="G43" s="30"/>
      <c r="H43" s="30"/>
      <c r="I43" s="26"/>
      <c r="J43" s="26"/>
      <c r="K43" s="24">
        <f t="shared" si="0"/>
        <v>0</v>
      </c>
      <c r="L43" s="2">
        <f t="shared" si="1"/>
        <v>0.55000000000000004</v>
      </c>
    </row>
    <row r="44" spans="1:12" x14ac:dyDescent="0.2">
      <c r="A44" s="26"/>
      <c r="B44" s="26"/>
      <c r="C44" s="26"/>
      <c r="D44" s="26"/>
      <c r="E44" s="26"/>
      <c r="F44" s="26"/>
      <c r="G44" s="30"/>
      <c r="H44" s="30"/>
      <c r="I44" s="26"/>
      <c r="J44" s="26"/>
      <c r="K44" s="24">
        <f t="shared" si="0"/>
        <v>0</v>
      </c>
      <c r="L44" s="2">
        <f t="shared" si="1"/>
        <v>0.55000000000000004</v>
      </c>
    </row>
    <row r="45" spans="1:12" x14ac:dyDescent="0.2">
      <c r="A45" s="26"/>
      <c r="B45" s="26"/>
      <c r="C45" s="26"/>
      <c r="D45" s="26"/>
      <c r="E45" s="26"/>
      <c r="F45" s="26"/>
      <c r="G45" s="30"/>
      <c r="H45" s="30"/>
      <c r="I45" s="26"/>
      <c r="J45" s="26"/>
      <c r="K45" s="24">
        <f t="shared" si="0"/>
        <v>0</v>
      </c>
      <c r="L45" s="2">
        <f t="shared" si="1"/>
        <v>0.55000000000000004</v>
      </c>
    </row>
    <row r="46" spans="1:12" x14ac:dyDescent="0.2">
      <c r="A46" s="26"/>
      <c r="B46" s="26"/>
      <c r="C46" s="26"/>
      <c r="D46" s="26"/>
      <c r="E46" s="26"/>
      <c r="F46" s="26"/>
      <c r="G46" s="30"/>
      <c r="H46" s="30"/>
      <c r="I46" s="26"/>
      <c r="J46" s="26"/>
      <c r="K46" s="24">
        <f t="shared" si="0"/>
        <v>0</v>
      </c>
      <c r="L46" s="2">
        <f t="shared" si="1"/>
        <v>0.55000000000000004</v>
      </c>
    </row>
    <row r="47" spans="1:12" x14ac:dyDescent="0.2">
      <c r="A47" s="26"/>
      <c r="B47" s="26"/>
      <c r="C47" s="26"/>
      <c r="D47" s="26"/>
      <c r="E47" s="26"/>
      <c r="F47" s="26"/>
      <c r="G47" s="30"/>
      <c r="H47" s="30"/>
      <c r="I47" s="26"/>
      <c r="J47" s="26"/>
      <c r="K47" s="24">
        <f t="shared" si="0"/>
        <v>0</v>
      </c>
      <c r="L47" s="2">
        <f t="shared" si="1"/>
        <v>0.55000000000000004</v>
      </c>
    </row>
    <row r="48" spans="1:12" x14ac:dyDescent="0.2">
      <c r="A48" s="26"/>
      <c r="B48" s="26"/>
      <c r="C48" s="26"/>
      <c r="D48" s="26"/>
      <c r="E48" s="26"/>
      <c r="F48" s="26"/>
      <c r="G48" s="30"/>
      <c r="H48" s="30"/>
      <c r="I48" s="26"/>
      <c r="J48" s="26"/>
      <c r="K48" s="24">
        <f t="shared" si="0"/>
        <v>0</v>
      </c>
      <c r="L48" s="2">
        <f t="shared" si="1"/>
        <v>0.55000000000000004</v>
      </c>
    </row>
    <row r="49" spans="1:12" x14ac:dyDescent="0.2">
      <c r="A49" s="26"/>
      <c r="B49" s="26"/>
      <c r="C49" s="26"/>
      <c r="D49" s="26"/>
      <c r="E49" s="26"/>
      <c r="F49" s="26"/>
      <c r="G49" s="30"/>
      <c r="H49" s="30"/>
      <c r="I49" s="26"/>
      <c r="J49" s="26"/>
      <c r="K49" s="24">
        <f t="shared" si="0"/>
        <v>0</v>
      </c>
      <c r="L49" s="2">
        <f t="shared" si="1"/>
        <v>0.55000000000000004</v>
      </c>
    </row>
    <row r="50" spans="1:12" x14ac:dyDescent="0.2">
      <c r="A50" s="26"/>
      <c r="B50" s="26"/>
      <c r="C50" s="26"/>
      <c r="D50" s="26"/>
      <c r="E50" s="26"/>
      <c r="F50" s="26"/>
      <c r="G50" s="30"/>
      <c r="H50" s="30"/>
      <c r="I50" s="26"/>
      <c r="J50" s="26"/>
      <c r="K50" s="24">
        <f t="shared" si="0"/>
        <v>0</v>
      </c>
      <c r="L50" s="2">
        <f t="shared" si="1"/>
        <v>0.55000000000000004</v>
      </c>
    </row>
    <row r="51" spans="1:12" x14ac:dyDescent="0.2">
      <c r="A51" s="26"/>
      <c r="B51" s="26"/>
      <c r="C51" s="26"/>
      <c r="D51" s="26"/>
      <c r="E51" s="26"/>
      <c r="F51" s="26"/>
      <c r="G51" s="30"/>
      <c r="H51" s="30"/>
      <c r="I51" s="26"/>
      <c r="J51" s="26"/>
      <c r="K51" s="24">
        <f t="shared" si="0"/>
        <v>0</v>
      </c>
      <c r="L51" s="2">
        <f t="shared" si="1"/>
        <v>0.55000000000000004</v>
      </c>
    </row>
    <row r="52" spans="1:12" x14ac:dyDescent="0.2">
      <c r="A52" s="26"/>
      <c r="B52" s="26"/>
      <c r="C52" s="26"/>
      <c r="D52" s="26"/>
      <c r="E52" s="26"/>
      <c r="F52" s="26"/>
      <c r="G52" s="30"/>
      <c r="H52" s="30"/>
      <c r="I52" s="26"/>
      <c r="J52" s="26"/>
      <c r="K52" s="24">
        <f t="shared" si="0"/>
        <v>0</v>
      </c>
      <c r="L52" s="2">
        <f t="shared" si="1"/>
        <v>0.55000000000000004</v>
      </c>
    </row>
    <row r="53" spans="1:12" x14ac:dyDescent="0.2">
      <c r="A53" s="26"/>
      <c r="B53" s="26"/>
      <c r="C53" s="26"/>
      <c r="D53" s="26"/>
      <c r="E53" s="26"/>
      <c r="F53" s="26"/>
      <c r="G53" s="30"/>
      <c r="H53" s="30"/>
      <c r="I53" s="26"/>
      <c r="J53" s="26"/>
      <c r="K53" s="24">
        <f t="shared" si="0"/>
        <v>0</v>
      </c>
      <c r="L53" s="2">
        <f t="shared" si="1"/>
        <v>0.55000000000000004</v>
      </c>
    </row>
    <row r="54" spans="1:12" x14ac:dyDescent="0.2">
      <c r="A54" s="26"/>
      <c r="B54" s="26"/>
      <c r="C54" s="26"/>
      <c r="D54" s="26"/>
      <c r="E54" s="26"/>
      <c r="F54" s="26"/>
      <c r="G54" s="30"/>
      <c r="H54" s="30"/>
      <c r="I54" s="26"/>
      <c r="J54" s="26"/>
      <c r="K54" s="24">
        <f t="shared" si="0"/>
        <v>0</v>
      </c>
      <c r="L54" s="2">
        <f t="shared" si="1"/>
        <v>0.55000000000000004</v>
      </c>
    </row>
    <row r="55" spans="1:12" x14ac:dyDescent="0.2">
      <c r="A55" s="26"/>
      <c r="B55" s="26"/>
      <c r="C55" s="26"/>
      <c r="D55" s="26"/>
      <c r="E55" s="26"/>
      <c r="F55" s="26"/>
      <c r="G55" s="30"/>
      <c r="H55" s="30"/>
      <c r="I55" s="26"/>
      <c r="J55" s="26"/>
      <c r="K55" s="24">
        <f t="shared" si="0"/>
        <v>0</v>
      </c>
      <c r="L55" s="2">
        <f t="shared" si="1"/>
        <v>0.55000000000000004</v>
      </c>
    </row>
    <row r="56" spans="1:12" x14ac:dyDescent="0.2">
      <c r="A56" s="26"/>
      <c r="B56" s="26"/>
      <c r="C56" s="26"/>
      <c r="D56" s="26"/>
      <c r="E56" s="26"/>
      <c r="F56" s="26"/>
      <c r="G56" s="30"/>
      <c r="H56" s="30"/>
      <c r="I56" s="26"/>
      <c r="J56" s="26"/>
      <c r="K56" s="24">
        <f t="shared" si="0"/>
        <v>0</v>
      </c>
      <c r="L56" s="2">
        <f t="shared" si="1"/>
        <v>0.55000000000000004</v>
      </c>
    </row>
    <row r="57" spans="1:12" x14ac:dyDescent="0.2">
      <c r="A57" s="26"/>
      <c r="B57" s="26"/>
      <c r="C57" s="26"/>
      <c r="D57" s="26"/>
      <c r="E57" s="26"/>
      <c r="F57" s="26"/>
      <c r="G57" s="30"/>
      <c r="H57" s="30"/>
      <c r="I57" s="26"/>
      <c r="J57" s="26"/>
      <c r="K57" s="24">
        <f t="shared" si="0"/>
        <v>0</v>
      </c>
      <c r="L57" s="2">
        <f t="shared" si="1"/>
        <v>0.55000000000000004</v>
      </c>
    </row>
    <row r="58" spans="1:12" x14ac:dyDescent="0.2">
      <c r="A58" s="26"/>
      <c r="B58" s="26"/>
      <c r="C58" s="26"/>
      <c r="D58" s="26"/>
      <c r="E58" s="26"/>
      <c r="F58" s="26"/>
      <c r="G58" s="30"/>
      <c r="H58" s="30"/>
      <c r="I58" s="26"/>
      <c r="J58" s="26"/>
      <c r="K58" s="24">
        <f t="shared" si="0"/>
        <v>0</v>
      </c>
      <c r="L58" s="2">
        <f t="shared" si="1"/>
        <v>0.55000000000000004</v>
      </c>
    </row>
    <row r="59" spans="1:12" x14ac:dyDescent="0.2">
      <c r="A59" s="26"/>
      <c r="B59" s="26"/>
      <c r="C59" s="26"/>
      <c r="D59" s="26"/>
      <c r="E59" s="26"/>
      <c r="F59" s="26"/>
      <c r="G59" s="30"/>
      <c r="H59" s="30"/>
      <c r="I59" s="26"/>
      <c r="J59" s="26"/>
      <c r="K59" s="24">
        <f t="shared" si="0"/>
        <v>0</v>
      </c>
      <c r="L59" s="2">
        <f t="shared" si="1"/>
        <v>0.55000000000000004</v>
      </c>
    </row>
    <row r="60" spans="1:12" x14ac:dyDescent="0.2">
      <c r="A60" s="26"/>
      <c r="B60" s="26"/>
      <c r="C60" s="26"/>
      <c r="D60" s="26"/>
      <c r="E60" s="26"/>
      <c r="F60" s="26"/>
      <c r="G60" s="30"/>
      <c r="H60" s="30"/>
      <c r="I60" s="26"/>
      <c r="J60" s="26"/>
      <c r="K60" s="24">
        <f t="shared" si="0"/>
        <v>0</v>
      </c>
      <c r="L60" s="2">
        <f t="shared" si="1"/>
        <v>0.55000000000000004</v>
      </c>
    </row>
    <row r="61" spans="1:12" x14ac:dyDescent="0.2">
      <c r="A61" s="26"/>
      <c r="B61" s="26"/>
      <c r="C61" s="26"/>
      <c r="D61" s="26"/>
      <c r="E61" s="26"/>
      <c r="F61" s="26"/>
      <c r="G61" s="30"/>
      <c r="H61" s="30"/>
      <c r="I61" s="26"/>
      <c r="J61" s="26"/>
      <c r="K61" s="24">
        <f t="shared" si="0"/>
        <v>0</v>
      </c>
      <c r="L61" s="2">
        <f t="shared" si="1"/>
        <v>0.55000000000000004</v>
      </c>
    </row>
    <row r="62" spans="1:12" x14ac:dyDescent="0.2">
      <c r="A62" s="26"/>
      <c r="B62" s="26"/>
      <c r="C62" s="26"/>
      <c r="D62" s="26"/>
      <c r="E62" s="26"/>
      <c r="F62" s="26"/>
      <c r="G62" s="30"/>
      <c r="H62" s="30"/>
      <c r="I62" s="26"/>
      <c r="J62" s="26"/>
      <c r="K62" s="24">
        <f t="shared" si="0"/>
        <v>0</v>
      </c>
      <c r="L62" s="2">
        <f t="shared" si="1"/>
        <v>0.55000000000000004</v>
      </c>
    </row>
    <row r="63" spans="1:12" x14ac:dyDescent="0.2">
      <c r="A63" s="26"/>
      <c r="B63" s="26"/>
      <c r="C63" s="26"/>
      <c r="D63" s="26"/>
      <c r="E63" s="26"/>
      <c r="F63" s="26"/>
      <c r="G63" s="30"/>
      <c r="H63" s="30"/>
      <c r="I63" s="26"/>
      <c r="J63" s="26"/>
      <c r="K63" s="24">
        <f t="shared" si="0"/>
        <v>0</v>
      </c>
      <c r="L63" s="2">
        <f t="shared" si="1"/>
        <v>0.55000000000000004</v>
      </c>
    </row>
    <row r="64" spans="1:12" x14ac:dyDescent="0.2">
      <c r="A64" s="26"/>
      <c r="B64" s="26"/>
      <c r="C64" s="26"/>
      <c r="D64" s="26"/>
      <c r="E64" s="26"/>
      <c r="F64" s="26"/>
      <c r="G64" s="30"/>
      <c r="H64" s="30"/>
      <c r="I64" s="26"/>
      <c r="J64" s="26"/>
      <c r="K64" s="24">
        <f t="shared" si="0"/>
        <v>0</v>
      </c>
      <c r="L64" s="2">
        <f t="shared" si="1"/>
        <v>0.55000000000000004</v>
      </c>
    </row>
    <row r="65" spans="1:12" x14ac:dyDescent="0.2">
      <c r="A65" s="26"/>
      <c r="B65" s="26"/>
      <c r="C65" s="26"/>
      <c r="D65" s="26"/>
      <c r="E65" s="26"/>
      <c r="F65" s="26"/>
      <c r="G65" s="30"/>
      <c r="H65" s="30"/>
      <c r="I65" s="26"/>
      <c r="J65" s="26"/>
      <c r="K65" s="24">
        <f t="shared" si="0"/>
        <v>0</v>
      </c>
      <c r="L65" s="2">
        <f t="shared" si="1"/>
        <v>0.55000000000000004</v>
      </c>
    </row>
    <row r="66" spans="1:12" x14ac:dyDescent="0.2">
      <c r="A66" s="26"/>
      <c r="B66" s="26"/>
      <c r="C66" s="26"/>
      <c r="D66" s="26"/>
      <c r="E66" s="26"/>
      <c r="F66" s="26"/>
      <c r="G66" s="30"/>
      <c r="H66" s="30"/>
      <c r="I66" s="26"/>
      <c r="J66" s="26"/>
      <c r="K66" s="24">
        <f t="shared" si="0"/>
        <v>0</v>
      </c>
      <c r="L66" s="2">
        <f t="shared" si="1"/>
        <v>0.55000000000000004</v>
      </c>
    </row>
    <row r="67" spans="1:12" x14ac:dyDescent="0.2">
      <c r="A67" s="26"/>
      <c r="B67" s="26"/>
      <c r="C67" s="26"/>
      <c r="D67" s="26"/>
      <c r="E67" s="26"/>
      <c r="F67" s="26"/>
      <c r="G67" s="30"/>
      <c r="H67" s="30"/>
      <c r="I67" s="26"/>
      <c r="J67" s="26"/>
      <c r="K67" s="24">
        <f t="shared" si="0"/>
        <v>0</v>
      </c>
      <c r="L67" s="2">
        <f t="shared" si="1"/>
        <v>0.55000000000000004</v>
      </c>
    </row>
    <row r="68" spans="1:12" x14ac:dyDescent="0.2">
      <c r="A68" s="26"/>
      <c r="B68" s="26"/>
      <c r="C68" s="26"/>
      <c r="D68" s="26"/>
      <c r="E68" s="26"/>
      <c r="F68" s="26"/>
      <c r="G68" s="30"/>
      <c r="H68" s="30"/>
      <c r="I68" s="26"/>
      <c r="J68" s="26"/>
      <c r="K68" s="24">
        <f t="shared" ref="K68:K131" si="2">(J68+I68+F68+E68+C68+D68)/(100%-L68-G68-H68)</f>
        <v>0</v>
      </c>
      <c r="L68" s="2">
        <f t="shared" si="1"/>
        <v>0.55000000000000004</v>
      </c>
    </row>
    <row r="69" spans="1:12" x14ac:dyDescent="0.2">
      <c r="A69" s="26"/>
      <c r="B69" s="26"/>
      <c r="C69" s="26"/>
      <c r="D69" s="26"/>
      <c r="E69" s="26"/>
      <c r="F69" s="26"/>
      <c r="G69" s="30"/>
      <c r="H69" s="30"/>
      <c r="I69" s="26"/>
      <c r="J69" s="26"/>
      <c r="K69" s="24">
        <f t="shared" si="2"/>
        <v>0</v>
      </c>
      <c r="L69" s="2">
        <f t="shared" ref="L69:L132" si="3">L68</f>
        <v>0.55000000000000004</v>
      </c>
    </row>
    <row r="70" spans="1:12" x14ac:dyDescent="0.2">
      <c r="A70" s="26"/>
      <c r="B70" s="26"/>
      <c r="C70" s="26"/>
      <c r="D70" s="26"/>
      <c r="E70" s="26"/>
      <c r="F70" s="26"/>
      <c r="G70" s="30"/>
      <c r="H70" s="30"/>
      <c r="I70" s="26"/>
      <c r="J70" s="26"/>
      <c r="K70" s="24">
        <f t="shared" si="2"/>
        <v>0</v>
      </c>
      <c r="L70" s="2">
        <f t="shared" si="3"/>
        <v>0.55000000000000004</v>
      </c>
    </row>
    <row r="71" spans="1:12" x14ac:dyDescent="0.2">
      <c r="A71" s="26"/>
      <c r="B71" s="26"/>
      <c r="C71" s="26"/>
      <c r="D71" s="26"/>
      <c r="E71" s="26"/>
      <c r="F71" s="26"/>
      <c r="G71" s="30"/>
      <c r="H71" s="30"/>
      <c r="I71" s="26"/>
      <c r="J71" s="26"/>
      <c r="K71" s="24">
        <f t="shared" si="2"/>
        <v>0</v>
      </c>
      <c r="L71" s="2">
        <f t="shared" si="3"/>
        <v>0.55000000000000004</v>
      </c>
    </row>
    <row r="72" spans="1:12" x14ac:dyDescent="0.2">
      <c r="A72" s="26"/>
      <c r="B72" s="26"/>
      <c r="C72" s="26"/>
      <c r="D72" s="26"/>
      <c r="E72" s="26"/>
      <c r="F72" s="26"/>
      <c r="G72" s="30"/>
      <c r="H72" s="30"/>
      <c r="I72" s="26"/>
      <c r="J72" s="26"/>
      <c r="K72" s="24">
        <f t="shared" si="2"/>
        <v>0</v>
      </c>
      <c r="L72" s="2">
        <f t="shared" si="3"/>
        <v>0.55000000000000004</v>
      </c>
    </row>
    <row r="73" spans="1:12" x14ac:dyDescent="0.2">
      <c r="A73" s="26"/>
      <c r="B73" s="26"/>
      <c r="C73" s="26"/>
      <c r="D73" s="26"/>
      <c r="E73" s="26"/>
      <c r="F73" s="26"/>
      <c r="G73" s="30"/>
      <c r="H73" s="30"/>
      <c r="I73" s="26"/>
      <c r="J73" s="26"/>
      <c r="K73" s="24">
        <f t="shared" si="2"/>
        <v>0</v>
      </c>
      <c r="L73" s="2">
        <f t="shared" si="3"/>
        <v>0.55000000000000004</v>
      </c>
    </row>
    <row r="74" spans="1:12" x14ac:dyDescent="0.2">
      <c r="A74" s="26"/>
      <c r="B74" s="26"/>
      <c r="C74" s="26"/>
      <c r="D74" s="26"/>
      <c r="E74" s="26"/>
      <c r="F74" s="26"/>
      <c r="G74" s="30"/>
      <c r="H74" s="30"/>
      <c r="I74" s="26"/>
      <c r="J74" s="26"/>
      <c r="K74" s="24">
        <f t="shared" si="2"/>
        <v>0</v>
      </c>
      <c r="L74" s="2">
        <f t="shared" si="3"/>
        <v>0.55000000000000004</v>
      </c>
    </row>
    <row r="75" spans="1:12" x14ac:dyDescent="0.2">
      <c r="A75" s="26"/>
      <c r="B75" s="26"/>
      <c r="C75" s="26"/>
      <c r="D75" s="26"/>
      <c r="E75" s="26"/>
      <c r="F75" s="26"/>
      <c r="G75" s="30"/>
      <c r="H75" s="30"/>
      <c r="I75" s="26"/>
      <c r="J75" s="26"/>
      <c r="K75" s="24">
        <f t="shared" si="2"/>
        <v>0</v>
      </c>
      <c r="L75" s="2">
        <f t="shared" si="3"/>
        <v>0.55000000000000004</v>
      </c>
    </row>
    <row r="76" spans="1:12" x14ac:dyDescent="0.2">
      <c r="A76" s="26"/>
      <c r="B76" s="26"/>
      <c r="C76" s="26"/>
      <c r="D76" s="26"/>
      <c r="E76" s="26"/>
      <c r="F76" s="26"/>
      <c r="G76" s="30"/>
      <c r="H76" s="30"/>
      <c r="I76" s="26"/>
      <c r="J76" s="26"/>
      <c r="K76" s="24">
        <f t="shared" si="2"/>
        <v>0</v>
      </c>
      <c r="L76" s="2">
        <f t="shared" si="3"/>
        <v>0.55000000000000004</v>
      </c>
    </row>
    <row r="77" spans="1:12" x14ac:dyDescent="0.2">
      <c r="A77" s="26"/>
      <c r="B77" s="26"/>
      <c r="C77" s="26"/>
      <c r="D77" s="26"/>
      <c r="E77" s="26"/>
      <c r="F77" s="26"/>
      <c r="G77" s="30"/>
      <c r="H77" s="30"/>
      <c r="I77" s="26"/>
      <c r="J77" s="26"/>
      <c r="K77" s="24">
        <f t="shared" si="2"/>
        <v>0</v>
      </c>
      <c r="L77" s="2">
        <f t="shared" si="3"/>
        <v>0.55000000000000004</v>
      </c>
    </row>
    <row r="78" spans="1:12" x14ac:dyDescent="0.2">
      <c r="A78" s="26"/>
      <c r="B78" s="26"/>
      <c r="C78" s="26"/>
      <c r="D78" s="26"/>
      <c r="E78" s="26"/>
      <c r="F78" s="26"/>
      <c r="G78" s="30"/>
      <c r="H78" s="30"/>
      <c r="I78" s="26"/>
      <c r="J78" s="26"/>
      <c r="K78" s="24">
        <f t="shared" si="2"/>
        <v>0</v>
      </c>
      <c r="L78" s="2">
        <f t="shared" si="3"/>
        <v>0.55000000000000004</v>
      </c>
    </row>
    <row r="79" spans="1:12" x14ac:dyDescent="0.2">
      <c r="A79" s="26"/>
      <c r="B79" s="26"/>
      <c r="C79" s="26"/>
      <c r="D79" s="26"/>
      <c r="E79" s="26"/>
      <c r="F79" s="26"/>
      <c r="G79" s="30"/>
      <c r="H79" s="30"/>
      <c r="I79" s="26"/>
      <c r="J79" s="26"/>
      <c r="K79" s="24">
        <f t="shared" si="2"/>
        <v>0</v>
      </c>
      <c r="L79" s="2">
        <f t="shared" si="3"/>
        <v>0.55000000000000004</v>
      </c>
    </row>
    <row r="80" spans="1:12" x14ac:dyDescent="0.2">
      <c r="A80" s="26"/>
      <c r="B80" s="26"/>
      <c r="C80" s="26"/>
      <c r="D80" s="26"/>
      <c r="E80" s="26"/>
      <c r="F80" s="26"/>
      <c r="G80" s="30"/>
      <c r="H80" s="30"/>
      <c r="I80" s="26"/>
      <c r="J80" s="26"/>
      <c r="K80" s="24">
        <f t="shared" si="2"/>
        <v>0</v>
      </c>
      <c r="L80" s="2">
        <f t="shared" si="3"/>
        <v>0.55000000000000004</v>
      </c>
    </row>
    <row r="81" spans="1:12" x14ac:dyDescent="0.2">
      <c r="A81" s="26"/>
      <c r="B81" s="26"/>
      <c r="C81" s="26"/>
      <c r="D81" s="26"/>
      <c r="E81" s="26"/>
      <c r="F81" s="26"/>
      <c r="G81" s="30"/>
      <c r="H81" s="30"/>
      <c r="I81" s="26"/>
      <c r="J81" s="26"/>
      <c r="K81" s="24">
        <f t="shared" si="2"/>
        <v>0</v>
      </c>
      <c r="L81" s="2">
        <f t="shared" si="3"/>
        <v>0.55000000000000004</v>
      </c>
    </row>
    <row r="82" spans="1:12" x14ac:dyDescent="0.2">
      <c r="A82" s="26"/>
      <c r="B82" s="26"/>
      <c r="C82" s="26"/>
      <c r="D82" s="26"/>
      <c r="E82" s="26"/>
      <c r="F82" s="26"/>
      <c r="G82" s="30"/>
      <c r="H82" s="30"/>
      <c r="I82" s="26"/>
      <c r="J82" s="26"/>
      <c r="K82" s="24">
        <f t="shared" si="2"/>
        <v>0</v>
      </c>
      <c r="L82" s="2">
        <f t="shared" si="3"/>
        <v>0.55000000000000004</v>
      </c>
    </row>
    <row r="83" spans="1:12" x14ac:dyDescent="0.2">
      <c r="A83" s="26"/>
      <c r="B83" s="26"/>
      <c r="C83" s="26"/>
      <c r="D83" s="26"/>
      <c r="E83" s="26"/>
      <c r="F83" s="26"/>
      <c r="G83" s="30"/>
      <c r="H83" s="30"/>
      <c r="I83" s="26"/>
      <c r="J83" s="26"/>
      <c r="K83" s="24">
        <f t="shared" si="2"/>
        <v>0</v>
      </c>
      <c r="L83" s="2">
        <f t="shared" si="3"/>
        <v>0.55000000000000004</v>
      </c>
    </row>
    <row r="84" spans="1:12" x14ac:dyDescent="0.2">
      <c r="A84" s="26"/>
      <c r="B84" s="26"/>
      <c r="C84" s="26"/>
      <c r="D84" s="26"/>
      <c r="E84" s="26"/>
      <c r="F84" s="26"/>
      <c r="G84" s="30"/>
      <c r="H84" s="30"/>
      <c r="I84" s="26"/>
      <c r="J84" s="26"/>
      <c r="K84" s="24">
        <f t="shared" si="2"/>
        <v>0</v>
      </c>
      <c r="L84" s="2">
        <f t="shared" si="3"/>
        <v>0.55000000000000004</v>
      </c>
    </row>
    <row r="85" spans="1:12" x14ac:dyDescent="0.2">
      <c r="A85" s="26"/>
      <c r="B85" s="26"/>
      <c r="C85" s="26"/>
      <c r="D85" s="26"/>
      <c r="E85" s="26"/>
      <c r="F85" s="26"/>
      <c r="G85" s="30"/>
      <c r="H85" s="30"/>
      <c r="I85" s="26"/>
      <c r="J85" s="26"/>
      <c r="K85" s="24">
        <f t="shared" si="2"/>
        <v>0</v>
      </c>
      <c r="L85" s="2">
        <f t="shared" si="3"/>
        <v>0.55000000000000004</v>
      </c>
    </row>
    <row r="86" spans="1:12" x14ac:dyDescent="0.2">
      <c r="A86" s="26"/>
      <c r="B86" s="26"/>
      <c r="C86" s="26"/>
      <c r="D86" s="26"/>
      <c r="E86" s="26"/>
      <c r="F86" s="26"/>
      <c r="G86" s="30"/>
      <c r="H86" s="30"/>
      <c r="I86" s="26"/>
      <c r="J86" s="26"/>
      <c r="K86" s="24">
        <f t="shared" si="2"/>
        <v>0</v>
      </c>
      <c r="L86" s="2">
        <f t="shared" si="3"/>
        <v>0.55000000000000004</v>
      </c>
    </row>
    <row r="87" spans="1:12" x14ac:dyDescent="0.2">
      <c r="A87" s="26"/>
      <c r="B87" s="26"/>
      <c r="C87" s="26"/>
      <c r="D87" s="26"/>
      <c r="E87" s="26"/>
      <c r="F87" s="26"/>
      <c r="G87" s="30"/>
      <c r="H87" s="30"/>
      <c r="I87" s="26"/>
      <c r="J87" s="26"/>
      <c r="K87" s="24">
        <f t="shared" si="2"/>
        <v>0</v>
      </c>
      <c r="L87" s="2">
        <f t="shared" si="3"/>
        <v>0.55000000000000004</v>
      </c>
    </row>
    <row r="88" spans="1:12" x14ac:dyDescent="0.2">
      <c r="A88" s="26"/>
      <c r="B88" s="26"/>
      <c r="C88" s="26"/>
      <c r="D88" s="26"/>
      <c r="E88" s="26"/>
      <c r="F88" s="26"/>
      <c r="G88" s="30"/>
      <c r="H88" s="30"/>
      <c r="I88" s="26"/>
      <c r="J88" s="26"/>
      <c r="K88" s="24">
        <f t="shared" si="2"/>
        <v>0</v>
      </c>
      <c r="L88" s="2">
        <f t="shared" si="3"/>
        <v>0.55000000000000004</v>
      </c>
    </row>
    <row r="89" spans="1:12" x14ac:dyDescent="0.2">
      <c r="A89" s="26"/>
      <c r="B89" s="26"/>
      <c r="C89" s="26"/>
      <c r="D89" s="26"/>
      <c r="E89" s="26"/>
      <c r="F89" s="26"/>
      <c r="G89" s="30"/>
      <c r="H89" s="30"/>
      <c r="I89" s="26"/>
      <c r="J89" s="26"/>
      <c r="K89" s="24">
        <f t="shared" si="2"/>
        <v>0</v>
      </c>
      <c r="L89" s="2">
        <f t="shared" si="3"/>
        <v>0.55000000000000004</v>
      </c>
    </row>
    <row r="90" spans="1:12" x14ac:dyDescent="0.2">
      <c r="A90" s="26"/>
      <c r="B90" s="26"/>
      <c r="C90" s="26"/>
      <c r="D90" s="26"/>
      <c r="E90" s="26"/>
      <c r="F90" s="26"/>
      <c r="G90" s="30"/>
      <c r="H90" s="30"/>
      <c r="I90" s="26"/>
      <c r="J90" s="26"/>
      <c r="K90" s="24">
        <f t="shared" si="2"/>
        <v>0</v>
      </c>
      <c r="L90" s="2">
        <f t="shared" si="3"/>
        <v>0.55000000000000004</v>
      </c>
    </row>
    <row r="91" spans="1:12" x14ac:dyDescent="0.2">
      <c r="A91" s="26"/>
      <c r="B91" s="26"/>
      <c r="C91" s="26"/>
      <c r="D91" s="26"/>
      <c r="E91" s="26"/>
      <c r="F91" s="26"/>
      <c r="G91" s="30"/>
      <c r="H91" s="30"/>
      <c r="I91" s="26"/>
      <c r="J91" s="26"/>
      <c r="K91" s="24">
        <f t="shared" si="2"/>
        <v>0</v>
      </c>
      <c r="L91" s="2">
        <f t="shared" si="3"/>
        <v>0.55000000000000004</v>
      </c>
    </row>
    <row r="92" spans="1:12" x14ac:dyDescent="0.2">
      <c r="A92" s="26"/>
      <c r="B92" s="26"/>
      <c r="C92" s="26"/>
      <c r="D92" s="26"/>
      <c r="E92" s="26"/>
      <c r="F92" s="26"/>
      <c r="G92" s="30"/>
      <c r="H92" s="30"/>
      <c r="I92" s="26"/>
      <c r="J92" s="26"/>
      <c r="K92" s="24">
        <f t="shared" si="2"/>
        <v>0</v>
      </c>
      <c r="L92" s="2">
        <f t="shared" si="3"/>
        <v>0.55000000000000004</v>
      </c>
    </row>
    <row r="93" spans="1:12" x14ac:dyDescent="0.2">
      <c r="A93" s="26"/>
      <c r="B93" s="26"/>
      <c r="C93" s="26"/>
      <c r="D93" s="26"/>
      <c r="E93" s="26"/>
      <c r="F93" s="26"/>
      <c r="G93" s="30"/>
      <c r="H93" s="30"/>
      <c r="I93" s="26"/>
      <c r="J93" s="26"/>
      <c r="K93" s="24">
        <f t="shared" si="2"/>
        <v>0</v>
      </c>
      <c r="L93" s="2">
        <f t="shared" si="3"/>
        <v>0.55000000000000004</v>
      </c>
    </row>
    <row r="94" spans="1:12" x14ac:dyDescent="0.2">
      <c r="A94" s="26"/>
      <c r="B94" s="26"/>
      <c r="C94" s="26"/>
      <c r="D94" s="26"/>
      <c r="E94" s="26"/>
      <c r="F94" s="26"/>
      <c r="G94" s="30"/>
      <c r="H94" s="30"/>
      <c r="I94" s="26"/>
      <c r="J94" s="26"/>
      <c r="K94" s="24">
        <f t="shared" si="2"/>
        <v>0</v>
      </c>
      <c r="L94" s="2">
        <f t="shared" si="3"/>
        <v>0.55000000000000004</v>
      </c>
    </row>
    <row r="95" spans="1:12" x14ac:dyDescent="0.2">
      <c r="A95" s="26"/>
      <c r="B95" s="26"/>
      <c r="C95" s="26"/>
      <c r="D95" s="26"/>
      <c r="E95" s="26"/>
      <c r="F95" s="26"/>
      <c r="G95" s="30"/>
      <c r="H95" s="30"/>
      <c r="I95" s="26"/>
      <c r="J95" s="26"/>
      <c r="K95" s="24">
        <f t="shared" si="2"/>
        <v>0</v>
      </c>
      <c r="L95" s="2">
        <f t="shared" si="3"/>
        <v>0.55000000000000004</v>
      </c>
    </row>
    <row r="96" spans="1:12" x14ac:dyDescent="0.2">
      <c r="A96" s="26"/>
      <c r="B96" s="26"/>
      <c r="C96" s="26"/>
      <c r="D96" s="26"/>
      <c r="E96" s="26"/>
      <c r="F96" s="26"/>
      <c r="G96" s="30"/>
      <c r="H96" s="30"/>
      <c r="I96" s="26"/>
      <c r="J96" s="26"/>
      <c r="K96" s="24">
        <f t="shared" si="2"/>
        <v>0</v>
      </c>
      <c r="L96" s="2">
        <f t="shared" si="3"/>
        <v>0.55000000000000004</v>
      </c>
    </row>
    <row r="97" spans="1:12" x14ac:dyDescent="0.2">
      <c r="A97" s="26"/>
      <c r="B97" s="26"/>
      <c r="C97" s="26"/>
      <c r="D97" s="26"/>
      <c r="E97" s="26"/>
      <c r="F97" s="26"/>
      <c r="G97" s="30"/>
      <c r="H97" s="30"/>
      <c r="I97" s="26"/>
      <c r="J97" s="26"/>
      <c r="K97" s="24">
        <f t="shared" si="2"/>
        <v>0</v>
      </c>
      <c r="L97" s="2">
        <f t="shared" si="3"/>
        <v>0.55000000000000004</v>
      </c>
    </row>
    <row r="98" spans="1:12" x14ac:dyDescent="0.2">
      <c r="A98" s="26"/>
      <c r="B98" s="26"/>
      <c r="C98" s="26"/>
      <c r="D98" s="26"/>
      <c r="E98" s="26"/>
      <c r="F98" s="26"/>
      <c r="G98" s="30"/>
      <c r="H98" s="30"/>
      <c r="I98" s="26"/>
      <c r="J98" s="26"/>
      <c r="K98" s="24">
        <f t="shared" si="2"/>
        <v>0</v>
      </c>
      <c r="L98" s="2">
        <f t="shared" si="3"/>
        <v>0.55000000000000004</v>
      </c>
    </row>
    <row r="99" spans="1:12" x14ac:dyDescent="0.2">
      <c r="A99" s="26"/>
      <c r="B99" s="26"/>
      <c r="C99" s="26"/>
      <c r="D99" s="26"/>
      <c r="E99" s="26"/>
      <c r="F99" s="26"/>
      <c r="G99" s="30"/>
      <c r="H99" s="30"/>
      <c r="I99" s="26"/>
      <c r="J99" s="26"/>
      <c r="K99" s="24">
        <f t="shared" si="2"/>
        <v>0</v>
      </c>
      <c r="L99" s="2">
        <f t="shared" si="3"/>
        <v>0.55000000000000004</v>
      </c>
    </row>
    <row r="100" spans="1:12" x14ac:dyDescent="0.2">
      <c r="A100" s="26"/>
      <c r="B100" s="26"/>
      <c r="C100" s="26"/>
      <c r="D100" s="26"/>
      <c r="E100" s="26"/>
      <c r="F100" s="26"/>
      <c r="G100" s="30"/>
      <c r="H100" s="30"/>
      <c r="I100" s="26"/>
      <c r="J100" s="26"/>
      <c r="K100" s="24">
        <f t="shared" si="2"/>
        <v>0</v>
      </c>
      <c r="L100" s="2">
        <f t="shared" si="3"/>
        <v>0.55000000000000004</v>
      </c>
    </row>
    <row r="101" spans="1:12" x14ac:dyDescent="0.2">
      <c r="A101" s="26"/>
      <c r="B101" s="26"/>
      <c r="C101" s="26"/>
      <c r="D101" s="26"/>
      <c r="E101" s="26"/>
      <c r="F101" s="26"/>
      <c r="G101" s="30"/>
      <c r="H101" s="30"/>
      <c r="I101" s="26"/>
      <c r="J101" s="26"/>
      <c r="K101" s="24">
        <f t="shared" si="2"/>
        <v>0</v>
      </c>
      <c r="L101" s="2">
        <f t="shared" si="3"/>
        <v>0.55000000000000004</v>
      </c>
    </row>
    <row r="102" spans="1:12" x14ac:dyDescent="0.2">
      <c r="A102" s="26"/>
      <c r="B102" s="26"/>
      <c r="C102" s="26"/>
      <c r="D102" s="26"/>
      <c r="E102" s="26"/>
      <c r="F102" s="26"/>
      <c r="G102" s="30"/>
      <c r="H102" s="30"/>
      <c r="I102" s="26"/>
      <c r="J102" s="26"/>
      <c r="K102" s="24">
        <f t="shared" si="2"/>
        <v>0</v>
      </c>
      <c r="L102" s="2">
        <f t="shared" si="3"/>
        <v>0.55000000000000004</v>
      </c>
    </row>
    <row r="103" spans="1:12" x14ac:dyDescent="0.2">
      <c r="A103" s="26"/>
      <c r="B103" s="26"/>
      <c r="C103" s="26"/>
      <c r="D103" s="26"/>
      <c r="E103" s="26"/>
      <c r="F103" s="26"/>
      <c r="G103" s="30"/>
      <c r="H103" s="30"/>
      <c r="I103" s="26"/>
      <c r="J103" s="26"/>
      <c r="K103" s="24">
        <f t="shared" si="2"/>
        <v>0</v>
      </c>
      <c r="L103" s="2">
        <f t="shared" si="3"/>
        <v>0.55000000000000004</v>
      </c>
    </row>
    <row r="104" spans="1:12" x14ac:dyDescent="0.2">
      <c r="A104" s="26"/>
      <c r="B104" s="26"/>
      <c r="C104" s="26"/>
      <c r="D104" s="26"/>
      <c r="E104" s="26"/>
      <c r="F104" s="26"/>
      <c r="G104" s="30"/>
      <c r="H104" s="30"/>
      <c r="I104" s="26"/>
      <c r="J104" s="26"/>
      <c r="K104" s="24">
        <f t="shared" si="2"/>
        <v>0</v>
      </c>
      <c r="L104" s="2">
        <f t="shared" si="3"/>
        <v>0.55000000000000004</v>
      </c>
    </row>
    <row r="105" spans="1:12" x14ac:dyDescent="0.2">
      <c r="A105" s="26"/>
      <c r="B105" s="26"/>
      <c r="C105" s="26"/>
      <c r="D105" s="26"/>
      <c r="E105" s="26"/>
      <c r="F105" s="26"/>
      <c r="G105" s="30"/>
      <c r="H105" s="30"/>
      <c r="I105" s="26"/>
      <c r="J105" s="26"/>
      <c r="K105" s="24">
        <f t="shared" si="2"/>
        <v>0</v>
      </c>
      <c r="L105" s="2">
        <f t="shared" si="3"/>
        <v>0.55000000000000004</v>
      </c>
    </row>
    <row r="106" spans="1:12" x14ac:dyDescent="0.2">
      <c r="A106" s="26"/>
      <c r="B106" s="26"/>
      <c r="C106" s="26"/>
      <c r="D106" s="26"/>
      <c r="E106" s="26"/>
      <c r="F106" s="26"/>
      <c r="G106" s="30"/>
      <c r="H106" s="30"/>
      <c r="I106" s="26"/>
      <c r="J106" s="26"/>
      <c r="K106" s="24">
        <f t="shared" si="2"/>
        <v>0</v>
      </c>
      <c r="L106" s="2">
        <f t="shared" si="3"/>
        <v>0.55000000000000004</v>
      </c>
    </row>
    <row r="107" spans="1:12" x14ac:dyDescent="0.2">
      <c r="A107" s="26"/>
      <c r="B107" s="26"/>
      <c r="C107" s="26"/>
      <c r="D107" s="26"/>
      <c r="E107" s="26"/>
      <c r="F107" s="26"/>
      <c r="G107" s="30"/>
      <c r="H107" s="30"/>
      <c r="I107" s="26"/>
      <c r="J107" s="26"/>
      <c r="K107" s="24">
        <f t="shared" si="2"/>
        <v>0</v>
      </c>
      <c r="L107" s="2">
        <f t="shared" si="3"/>
        <v>0.55000000000000004</v>
      </c>
    </row>
    <row r="108" spans="1:12" x14ac:dyDescent="0.2">
      <c r="A108" s="26"/>
      <c r="B108" s="26"/>
      <c r="C108" s="26"/>
      <c r="D108" s="26"/>
      <c r="E108" s="26"/>
      <c r="F108" s="26"/>
      <c r="G108" s="30"/>
      <c r="H108" s="30"/>
      <c r="I108" s="26"/>
      <c r="J108" s="26"/>
      <c r="K108" s="24">
        <f t="shared" si="2"/>
        <v>0</v>
      </c>
      <c r="L108" s="2">
        <f t="shared" si="3"/>
        <v>0.55000000000000004</v>
      </c>
    </row>
    <row r="109" spans="1:12" x14ac:dyDescent="0.2">
      <c r="A109" s="26"/>
      <c r="B109" s="26"/>
      <c r="C109" s="26"/>
      <c r="D109" s="26"/>
      <c r="E109" s="26"/>
      <c r="F109" s="26"/>
      <c r="G109" s="30"/>
      <c r="H109" s="30"/>
      <c r="I109" s="26"/>
      <c r="J109" s="26"/>
      <c r="K109" s="24">
        <f t="shared" si="2"/>
        <v>0</v>
      </c>
      <c r="L109" s="2">
        <f t="shared" si="3"/>
        <v>0.55000000000000004</v>
      </c>
    </row>
    <row r="110" spans="1:12" x14ac:dyDescent="0.2">
      <c r="A110" s="26"/>
      <c r="B110" s="26"/>
      <c r="C110" s="26"/>
      <c r="D110" s="26"/>
      <c r="E110" s="26"/>
      <c r="F110" s="26"/>
      <c r="G110" s="30"/>
      <c r="H110" s="30"/>
      <c r="I110" s="26"/>
      <c r="J110" s="26"/>
      <c r="K110" s="24">
        <f t="shared" si="2"/>
        <v>0</v>
      </c>
      <c r="L110" s="2">
        <f t="shared" si="3"/>
        <v>0.55000000000000004</v>
      </c>
    </row>
    <row r="111" spans="1:12" x14ac:dyDescent="0.2">
      <c r="A111" s="26"/>
      <c r="B111" s="26"/>
      <c r="C111" s="26"/>
      <c r="D111" s="26"/>
      <c r="E111" s="26"/>
      <c r="F111" s="26"/>
      <c r="G111" s="30"/>
      <c r="H111" s="30"/>
      <c r="I111" s="26"/>
      <c r="J111" s="26"/>
      <c r="K111" s="24">
        <f t="shared" si="2"/>
        <v>0</v>
      </c>
      <c r="L111" s="2">
        <f t="shared" si="3"/>
        <v>0.55000000000000004</v>
      </c>
    </row>
    <row r="112" spans="1:12" x14ac:dyDescent="0.2">
      <c r="A112" s="26"/>
      <c r="B112" s="26"/>
      <c r="C112" s="26"/>
      <c r="D112" s="26"/>
      <c r="E112" s="26"/>
      <c r="F112" s="26"/>
      <c r="G112" s="30"/>
      <c r="H112" s="30"/>
      <c r="I112" s="26"/>
      <c r="J112" s="26"/>
      <c r="K112" s="24">
        <f t="shared" si="2"/>
        <v>0</v>
      </c>
      <c r="L112" s="2">
        <f t="shared" si="3"/>
        <v>0.55000000000000004</v>
      </c>
    </row>
    <row r="113" spans="1:12" x14ac:dyDescent="0.2">
      <c r="A113" s="26"/>
      <c r="B113" s="26"/>
      <c r="C113" s="26"/>
      <c r="D113" s="26"/>
      <c r="E113" s="26"/>
      <c r="F113" s="26"/>
      <c r="G113" s="30"/>
      <c r="H113" s="30"/>
      <c r="I113" s="26"/>
      <c r="J113" s="26"/>
      <c r="K113" s="24">
        <f t="shared" si="2"/>
        <v>0</v>
      </c>
      <c r="L113" s="2">
        <f t="shared" si="3"/>
        <v>0.55000000000000004</v>
      </c>
    </row>
    <row r="114" spans="1:12" x14ac:dyDescent="0.2">
      <c r="A114" s="26"/>
      <c r="B114" s="26"/>
      <c r="C114" s="26"/>
      <c r="D114" s="26"/>
      <c r="E114" s="26"/>
      <c r="F114" s="26"/>
      <c r="G114" s="30"/>
      <c r="H114" s="30"/>
      <c r="I114" s="26"/>
      <c r="J114" s="26"/>
      <c r="K114" s="24">
        <f t="shared" si="2"/>
        <v>0</v>
      </c>
      <c r="L114" s="2">
        <f t="shared" si="3"/>
        <v>0.55000000000000004</v>
      </c>
    </row>
    <row r="115" spans="1:12" x14ac:dyDescent="0.2">
      <c r="A115" s="26"/>
      <c r="B115" s="26"/>
      <c r="C115" s="26"/>
      <c r="D115" s="26"/>
      <c r="E115" s="26"/>
      <c r="F115" s="26"/>
      <c r="G115" s="30"/>
      <c r="H115" s="30"/>
      <c r="I115" s="26"/>
      <c r="J115" s="26"/>
      <c r="K115" s="24">
        <f t="shared" si="2"/>
        <v>0</v>
      </c>
      <c r="L115" s="2">
        <f t="shared" si="3"/>
        <v>0.55000000000000004</v>
      </c>
    </row>
    <row r="116" spans="1:12" x14ac:dyDescent="0.2">
      <c r="A116" s="26"/>
      <c r="B116" s="26"/>
      <c r="C116" s="26"/>
      <c r="D116" s="26"/>
      <c r="E116" s="26"/>
      <c r="F116" s="26"/>
      <c r="G116" s="30"/>
      <c r="H116" s="30"/>
      <c r="I116" s="26"/>
      <c r="J116" s="26"/>
      <c r="K116" s="24">
        <f t="shared" si="2"/>
        <v>0</v>
      </c>
      <c r="L116" s="2">
        <f t="shared" si="3"/>
        <v>0.55000000000000004</v>
      </c>
    </row>
    <row r="117" spans="1:12" x14ac:dyDescent="0.2">
      <c r="A117" s="26"/>
      <c r="B117" s="26"/>
      <c r="C117" s="26"/>
      <c r="D117" s="26"/>
      <c r="E117" s="26"/>
      <c r="F117" s="26"/>
      <c r="G117" s="30"/>
      <c r="H117" s="30"/>
      <c r="I117" s="26"/>
      <c r="J117" s="26"/>
      <c r="K117" s="24">
        <f t="shared" si="2"/>
        <v>0</v>
      </c>
      <c r="L117" s="2">
        <f t="shared" si="3"/>
        <v>0.55000000000000004</v>
      </c>
    </row>
    <row r="118" spans="1:12" x14ac:dyDescent="0.2">
      <c r="A118" s="26"/>
      <c r="B118" s="26"/>
      <c r="C118" s="26"/>
      <c r="D118" s="26"/>
      <c r="E118" s="26"/>
      <c r="F118" s="26"/>
      <c r="G118" s="30"/>
      <c r="H118" s="30"/>
      <c r="I118" s="26"/>
      <c r="J118" s="26"/>
      <c r="K118" s="24">
        <f t="shared" si="2"/>
        <v>0</v>
      </c>
      <c r="L118" s="2">
        <f t="shared" si="3"/>
        <v>0.55000000000000004</v>
      </c>
    </row>
    <row r="119" spans="1:12" x14ac:dyDescent="0.2">
      <c r="A119" s="26"/>
      <c r="B119" s="26"/>
      <c r="C119" s="26"/>
      <c r="D119" s="26"/>
      <c r="E119" s="26"/>
      <c r="F119" s="26"/>
      <c r="G119" s="30"/>
      <c r="H119" s="30"/>
      <c r="I119" s="26"/>
      <c r="J119" s="26"/>
      <c r="K119" s="24">
        <f t="shared" si="2"/>
        <v>0</v>
      </c>
      <c r="L119" s="2">
        <f t="shared" si="3"/>
        <v>0.55000000000000004</v>
      </c>
    </row>
    <row r="120" spans="1:12" x14ac:dyDescent="0.2">
      <c r="A120" s="26"/>
      <c r="B120" s="26"/>
      <c r="C120" s="26"/>
      <c r="D120" s="26"/>
      <c r="E120" s="26"/>
      <c r="F120" s="26"/>
      <c r="G120" s="30"/>
      <c r="H120" s="30"/>
      <c r="I120" s="26"/>
      <c r="J120" s="26"/>
      <c r="K120" s="24">
        <f t="shared" si="2"/>
        <v>0</v>
      </c>
      <c r="L120" s="2">
        <f t="shared" si="3"/>
        <v>0.55000000000000004</v>
      </c>
    </row>
    <row r="121" spans="1:12" x14ac:dyDescent="0.2">
      <c r="A121" s="26"/>
      <c r="B121" s="26"/>
      <c r="C121" s="26"/>
      <c r="D121" s="26"/>
      <c r="E121" s="26"/>
      <c r="F121" s="26"/>
      <c r="G121" s="30"/>
      <c r="H121" s="30"/>
      <c r="I121" s="26"/>
      <c r="J121" s="26"/>
      <c r="K121" s="24">
        <f t="shared" si="2"/>
        <v>0</v>
      </c>
      <c r="L121" s="2">
        <f t="shared" si="3"/>
        <v>0.55000000000000004</v>
      </c>
    </row>
    <row r="122" spans="1:12" x14ac:dyDescent="0.2">
      <c r="A122" s="26"/>
      <c r="B122" s="26"/>
      <c r="C122" s="26"/>
      <c r="D122" s="26"/>
      <c r="E122" s="26"/>
      <c r="F122" s="26"/>
      <c r="G122" s="30"/>
      <c r="H122" s="30"/>
      <c r="I122" s="26"/>
      <c r="J122" s="26"/>
      <c r="K122" s="24">
        <f t="shared" si="2"/>
        <v>0</v>
      </c>
      <c r="L122" s="2">
        <f t="shared" si="3"/>
        <v>0.55000000000000004</v>
      </c>
    </row>
    <row r="123" spans="1:12" x14ac:dyDescent="0.2">
      <c r="A123" s="26"/>
      <c r="B123" s="26"/>
      <c r="C123" s="26"/>
      <c r="D123" s="26"/>
      <c r="E123" s="26"/>
      <c r="F123" s="26"/>
      <c r="G123" s="30"/>
      <c r="H123" s="30"/>
      <c r="I123" s="26"/>
      <c r="J123" s="26"/>
      <c r="K123" s="24">
        <f t="shared" si="2"/>
        <v>0</v>
      </c>
      <c r="L123" s="2">
        <f t="shared" si="3"/>
        <v>0.55000000000000004</v>
      </c>
    </row>
    <row r="124" spans="1:12" x14ac:dyDescent="0.2">
      <c r="A124" s="26"/>
      <c r="B124" s="26"/>
      <c r="C124" s="26"/>
      <c r="D124" s="26"/>
      <c r="E124" s="26"/>
      <c r="F124" s="26"/>
      <c r="G124" s="30"/>
      <c r="H124" s="30"/>
      <c r="I124" s="26"/>
      <c r="J124" s="26"/>
      <c r="K124" s="24">
        <f t="shared" si="2"/>
        <v>0</v>
      </c>
      <c r="L124" s="2">
        <f t="shared" si="3"/>
        <v>0.55000000000000004</v>
      </c>
    </row>
    <row r="125" spans="1:12" x14ac:dyDescent="0.2">
      <c r="A125" s="26"/>
      <c r="B125" s="26"/>
      <c r="C125" s="26"/>
      <c r="D125" s="26"/>
      <c r="E125" s="26"/>
      <c r="F125" s="26"/>
      <c r="G125" s="30"/>
      <c r="H125" s="30"/>
      <c r="I125" s="26"/>
      <c r="J125" s="26"/>
      <c r="K125" s="24">
        <f t="shared" si="2"/>
        <v>0</v>
      </c>
      <c r="L125" s="2">
        <f t="shared" si="3"/>
        <v>0.55000000000000004</v>
      </c>
    </row>
    <row r="126" spans="1:12" x14ac:dyDescent="0.2">
      <c r="A126" s="26"/>
      <c r="B126" s="26"/>
      <c r="C126" s="26"/>
      <c r="D126" s="26"/>
      <c r="E126" s="26"/>
      <c r="F126" s="26"/>
      <c r="G126" s="30"/>
      <c r="H126" s="30"/>
      <c r="I126" s="26"/>
      <c r="J126" s="26"/>
      <c r="K126" s="24">
        <f t="shared" si="2"/>
        <v>0</v>
      </c>
      <c r="L126" s="2">
        <f t="shared" si="3"/>
        <v>0.55000000000000004</v>
      </c>
    </row>
    <row r="127" spans="1:12" x14ac:dyDescent="0.2">
      <c r="A127" s="26"/>
      <c r="B127" s="26"/>
      <c r="C127" s="26"/>
      <c r="D127" s="26"/>
      <c r="E127" s="26"/>
      <c r="F127" s="26"/>
      <c r="G127" s="30"/>
      <c r="H127" s="30"/>
      <c r="I127" s="26"/>
      <c r="J127" s="26"/>
      <c r="K127" s="24">
        <f t="shared" si="2"/>
        <v>0</v>
      </c>
      <c r="L127" s="2">
        <f t="shared" si="3"/>
        <v>0.55000000000000004</v>
      </c>
    </row>
    <row r="128" spans="1:12" x14ac:dyDescent="0.2">
      <c r="A128" s="26"/>
      <c r="B128" s="26"/>
      <c r="C128" s="26"/>
      <c r="D128" s="26"/>
      <c r="E128" s="26"/>
      <c r="F128" s="26"/>
      <c r="G128" s="30"/>
      <c r="H128" s="30"/>
      <c r="I128" s="26"/>
      <c r="J128" s="26"/>
      <c r="K128" s="24">
        <f t="shared" si="2"/>
        <v>0</v>
      </c>
      <c r="L128" s="2">
        <f t="shared" si="3"/>
        <v>0.55000000000000004</v>
      </c>
    </row>
    <row r="129" spans="1:12" x14ac:dyDescent="0.2">
      <c r="A129" s="26"/>
      <c r="B129" s="26"/>
      <c r="C129" s="26"/>
      <c r="D129" s="26"/>
      <c r="E129" s="26"/>
      <c r="F129" s="26"/>
      <c r="G129" s="30"/>
      <c r="H129" s="30"/>
      <c r="I129" s="26"/>
      <c r="J129" s="26"/>
      <c r="K129" s="24">
        <f t="shared" si="2"/>
        <v>0</v>
      </c>
      <c r="L129" s="2">
        <f t="shared" si="3"/>
        <v>0.55000000000000004</v>
      </c>
    </row>
    <row r="130" spans="1:12" x14ac:dyDescent="0.2">
      <c r="A130" s="26"/>
      <c r="B130" s="26"/>
      <c r="C130" s="26"/>
      <c r="D130" s="26"/>
      <c r="E130" s="26"/>
      <c r="F130" s="26"/>
      <c r="G130" s="30"/>
      <c r="H130" s="30"/>
      <c r="I130" s="26"/>
      <c r="J130" s="26"/>
      <c r="K130" s="24">
        <f t="shared" si="2"/>
        <v>0</v>
      </c>
      <c r="L130" s="2">
        <f t="shared" si="3"/>
        <v>0.55000000000000004</v>
      </c>
    </row>
    <row r="131" spans="1:12" x14ac:dyDescent="0.2">
      <c r="A131" s="26"/>
      <c r="B131" s="26"/>
      <c r="C131" s="26"/>
      <c r="D131" s="26"/>
      <c r="E131" s="26"/>
      <c r="F131" s="26"/>
      <c r="G131" s="30"/>
      <c r="H131" s="30"/>
      <c r="I131" s="26"/>
      <c r="J131" s="26"/>
      <c r="K131" s="24">
        <f t="shared" si="2"/>
        <v>0</v>
      </c>
      <c r="L131" s="2">
        <f t="shared" si="3"/>
        <v>0.55000000000000004</v>
      </c>
    </row>
    <row r="132" spans="1:12" x14ac:dyDescent="0.2">
      <c r="A132" s="26"/>
      <c r="B132" s="26"/>
      <c r="C132" s="26"/>
      <c r="D132" s="26"/>
      <c r="E132" s="26"/>
      <c r="F132" s="26"/>
      <c r="G132" s="30"/>
      <c r="H132" s="30"/>
      <c r="I132" s="26"/>
      <c r="J132" s="26"/>
      <c r="K132" s="24">
        <f t="shared" ref="K132:K189" si="4">(J132+I132+F132+E132+C132+D132)/(100%-L132-G132-H132)</f>
        <v>0</v>
      </c>
      <c r="L132" s="2">
        <f t="shared" si="3"/>
        <v>0.55000000000000004</v>
      </c>
    </row>
    <row r="133" spans="1:12" x14ac:dyDescent="0.2">
      <c r="A133" s="26"/>
      <c r="B133" s="26"/>
      <c r="C133" s="26"/>
      <c r="D133" s="26"/>
      <c r="E133" s="26"/>
      <c r="F133" s="26"/>
      <c r="G133" s="30"/>
      <c r="H133" s="30"/>
      <c r="I133" s="26"/>
      <c r="J133" s="26"/>
      <c r="K133" s="24">
        <f t="shared" si="4"/>
        <v>0</v>
      </c>
      <c r="L133" s="2">
        <f t="shared" ref="L133:L188" si="5">L132</f>
        <v>0.55000000000000004</v>
      </c>
    </row>
    <row r="134" spans="1:12" x14ac:dyDescent="0.2">
      <c r="A134" s="26"/>
      <c r="B134" s="26"/>
      <c r="C134" s="26"/>
      <c r="D134" s="26"/>
      <c r="E134" s="26"/>
      <c r="F134" s="26"/>
      <c r="G134" s="30"/>
      <c r="H134" s="30"/>
      <c r="I134" s="26"/>
      <c r="J134" s="26"/>
      <c r="K134" s="24">
        <f t="shared" si="4"/>
        <v>0</v>
      </c>
      <c r="L134" s="2">
        <f t="shared" si="5"/>
        <v>0.55000000000000004</v>
      </c>
    </row>
    <row r="135" spans="1:12" x14ac:dyDescent="0.2">
      <c r="A135" s="26"/>
      <c r="B135" s="26"/>
      <c r="C135" s="26"/>
      <c r="D135" s="26"/>
      <c r="E135" s="26"/>
      <c r="F135" s="26"/>
      <c r="G135" s="30"/>
      <c r="H135" s="30"/>
      <c r="I135" s="26"/>
      <c r="J135" s="26"/>
      <c r="K135" s="24">
        <f t="shared" si="4"/>
        <v>0</v>
      </c>
      <c r="L135" s="2">
        <f t="shared" si="5"/>
        <v>0.55000000000000004</v>
      </c>
    </row>
    <row r="136" spans="1:12" x14ac:dyDescent="0.2">
      <c r="A136" s="26"/>
      <c r="B136" s="26"/>
      <c r="C136" s="26"/>
      <c r="D136" s="26"/>
      <c r="E136" s="26"/>
      <c r="F136" s="26"/>
      <c r="G136" s="30"/>
      <c r="H136" s="30"/>
      <c r="I136" s="26"/>
      <c r="J136" s="26"/>
      <c r="K136" s="24">
        <f t="shared" si="4"/>
        <v>0</v>
      </c>
      <c r="L136" s="2">
        <f t="shared" si="5"/>
        <v>0.55000000000000004</v>
      </c>
    </row>
    <row r="137" spans="1:12" x14ac:dyDescent="0.2">
      <c r="A137" s="26"/>
      <c r="B137" s="26"/>
      <c r="C137" s="26"/>
      <c r="D137" s="26"/>
      <c r="E137" s="26"/>
      <c r="F137" s="26"/>
      <c r="G137" s="30"/>
      <c r="H137" s="30"/>
      <c r="I137" s="26"/>
      <c r="J137" s="26"/>
      <c r="K137" s="24">
        <f t="shared" si="4"/>
        <v>0</v>
      </c>
      <c r="L137" s="2">
        <f t="shared" si="5"/>
        <v>0.55000000000000004</v>
      </c>
    </row>
    <row r="138" spans="1:12" x14ac:dyDescent="0.2">
      <c r="A138" s="26"/>
      <c r="B138" s="26"/>
      <c r="C138" s="26"/>
      <c r="D138" s="26"/>
      <c r="E138" s="26"/>
      <c r="F138" s="26"/>
      <c r="G138" s="30"/>
      <c r="H138" s="30"/>
      <c r="I138" s="26"/>
      <c r="J138" s="26"/>
      <c r="K138" s="24">
        <f t="shared" si="4"/>
        <v>0</v>
      </c>
      <c r="L138" s="2">
        <f t="shared" si="5"/>
        <v>0.55000000000000004</v>
      </c>
    </row>
    <row r="139" spans="1:12" x14ac:dyDescent="0.2">
      <c r="A139" s="26"/>
      <c r="B139" s="26"/>
      <c r="C139" s="26"/>
      <c r="D139" s="26"/>
      <c r="E139" s="26"/>
      <c r="F139" s="26"/>
      <c r="G139" s="30"/>
      <c r="H139" s="30"/>
      <c r="I139" s="26"/>
      <c r="J139" s="26"/>
      <c r="K139" s="24">
        <f t="shared" si="4"/>
        <v>0</v>
      </c>
      <c r="L139" s="2">
        <f t="shared" si="5"/>
        <v>0.55000000000000004</v>
      </c>
    </row>
    <row r="140" spans="1:12" x14ac:dyDescent="0.2">
      <c r="A140" s="26"/>
      <c r="B140" s="26"/>
      <c r="C140" s="26"/>
      <c r="D140" s="26"/>
      <c r="E140" s="26"/>
      <c r="F140" s="26"/>
      <c r="G140" s="30"/>
      <c r="H140" s="30"/>
      <c r="I140" s="26"/>
      <c r="J140" s="26"/>
      <c r="K140" s="24">
        <f t="shared" si="4"/>
        <v>0</v>
      </c>
      <c r="L140" s="2">
        <f t="shared" si="5"/>
        <v>0.55000000000000004</v>
      </c>
    </row>
    <row r="141" spans="1:12" x14ac:dyDescent="0.2">
      <c r="A141" s="26"/>
      <c r="B141" s="26"/>
      <c r="C141" s="26"/>
      <c r="D141" s="26"/>
      <c r="E141" s="26"/>
      <c r="F141" s="26"/>
      <c r="G141" s="30"/>
      <c r="H141" s="30"/>
      <c r="I141" s="26"/>
      <c r="J141" s="26"/>
      <c r="K141" s="24">
        <f t="shared" si="4"/>
        <v>0</v>
      </c>
      <c r="L141" s="2">
        <f t="shared" si="5"/>
        <v>0.55000000000000004</v>
      </c>
    </row>
    <row r="142" spans="1:12" x14ac:dyDescent="0.2">
      <c r="A142" s="26"/>
      <c r="B142" s="26"/>
      <c r="C142" s="26"/>
      <c r="D142" s="26"/>
      <c r="E142" s="26"/>
      <c r="F142" s="26"/>
      <c r="G142" s="30"/>
      <c r="H142" s="30"/>
      <c r="I142" s="26"/>
      <c r="J142" s="26"/>
      <c r="K142" s="24">
        <f t="shared" si="4"/>
        <v>0</v>
      </c>
      <c r="L142" s="2">
        <f t="shared" si="5"/>
        <v>0.55000000000000004</v>
      </c>
    </row>
    <row r="143" spans="1:12" x14ac:dyDescent="0.2">
      <c r="A143" s="26"/>
      <c r="B143" s="26"/>
      <c r="C143" s="26"/>
      <c r="D143" s="26"/>
      <c r="E143" s="26"/>
      <c r="F143" s="26"/>
      <c r="G143" s="30"/>
      <c r="H143" s="30"/>
      <c r="I143" s="26"/>
      <c r="J143" s="26"/>
      <c r="K143" s="24">
        <f t="shared" si="4"/>
        <v>0</v>
      </c>
      <c r="L143" s="2">
        <f t="shared" si="5"/>
        <v>0.55000000000000004</v>
      </c>
    </row>
    <row r="144" spans="1:12" x14ac:dyDescent="0.2">
      <c r="A144" s="26"/>
      <c r="B144" s="26"/>
      <c r="C144" s="26"/>
      <c r="D144" s="26"/>
      <c r="E144" s="26"/>
      <c r="F144" s="26"/>
      <c r="G144" s="30"/>
      <c r="H144" s="30"/>
      <c r="I144" s="26"/>
      <c r="J144" s="26"/>
      <c r="K144" s="24">
        <f t="shared" si="4"/>
        <v>0</v>
      </c>
      <c r="L144" s="2">
        <f t="shared" si="5"/>
        <v>0.55000000000000004</v>
      </c>
    </row>
    <row r="145" spans="1:12" x14ac:dyDescent="0.2">
      <c r="A145" s="26"/>
      <c r="B145" s="26"/>
      <c r="C145" s="26"/>
      <c r="D145" s="26"/>
      <c r="E145" s="26"/>
      <c r="F145" s="26"/>
      <c r="G145" s="30"/>
      <c r="H145" s="30"/>
      <c r="I145" s="26"/>
      <c r="J145" s="26"/>
      <c r="K145" s="24">
        <f t="shared" si="4"/>
        <v>0</v>
      </c>
      <c r="L145" s="2">
        <f t="shared" si="5"/>
        <v>0.55000000000000004</v>
      </c>
    </row>
    <row r="146" spans="1:12" x14ac:dyDescent="0.2">
      <c r="A146" s="26"/>
      <c r="B146" s="26"/>
      <c r="C146" s="26"/>
      <c r="D146" s="26"/>
      <c r="E146" s="26"/>
      <c r="F146" s="26"/>
      <c r="G146" s="30"/>
      <c r="H146" s="30"/>
      <c r="I146" s="26"/>
      <c r="J146" s="26"/>
      <c r="K146" s="24">
        <f t="shared" si="4"/>
        <v>0</v>
      </c>
      <c r="L146" s="2">
        <f t="shared" si="5"/>
        <v>0.55000000000000004</v>
      </c>
    </row>
    <row r="147" spans="1:12" x14ac:dyDescent="0.2">
      <c r="A147" s="26"/>
      <c r="B147" s="26"/>
      <c r="C147" s="26"/>
      <c r="D147" s="26"/>
      <c r="E147" s="26"/>
      <c r="F147" s="26"/>
      <c r="G147" s="30"/>
      <c r="H147" s="30"/>
      <c r="I147" s="26"/>
      <c r="J147" s="26"/>
      <c r="K147" s="24">
        <f t="shared" si="4"/>
        <v>0</v>
      </c>
      <c r="L147" s="2">
        <f t="shared" si="5"/>
        <v>0.55000000000000004</v>
      </c>
    </row>
    <row r="148" spans="1:12" x14ac:dyDescent="0.2">
      <c r="A148" s="26"/>
      <c r="B148" s="26"/>
      <c r="C148" s="26"/>
      <c r="D148" s="26"/>
      <c r="E148" s="26"/>
      <c r="F148" s="26"/>
      <c r="G148" s="30"/>
      <c r="H148" s="30"/>
      <c r="I148" s="26"/>
      <c r="J148" s="26"/>
      <c r="K148" s="24">
        <f t="shared" si="4"/>
        <v>0</v>
      </c>
      <c r="L148" s="2">
        <f t="shared" si="5"/>
        <v>0.55000000000000004</v>
      </c>
    </row>
    <row r="149" spans="1:12" x14ac:dyDescent="0.2">
      <c r="A149" s="26"/>
      <c r="B149" s="26"/>
      <c r="C149" s="26"/>
      <c r="D149" s="26"/>
      <c r="E149" s="26"/>
      <c r="F149" s="26"/>
      <c r="G149" s="30"/>
      <c r="H149" s="30"/>
      <c r="I149" s="26"/>
      <c r="J149" s="26"/>
      <c r="K149" s="24">
        <f t="shared" si="4"/>
        <v>0</v>
      </c>
      <c r="L149" s="2">
        <f t="shared" si="5"/>
        <v>0.55000000000000004</v>
      </c>
    </row>
    <row r="150" spans="1:12" x14ac:dyDescent="0.2">
      <c r="A150" s="26"/>
      <c r="B150" s="26"/>
      <c r="C150" s="26"/>
      <c r="D150" s="26"/>
      <c r="E150" s="26"/>
      <c r="F150" s="26"/>
      <c r="G150" s="30"/>
      <c r="H150" s="30"/>
      <c r="I150" s="26"/>
      <c r="J150" s="26"/>
      <c r="K150" s="24">
        <f t="shared" si="4"/>
        <v>0</v>
      </c>
      <c r="L150" s="2">
        <f t="shared" si="5"/>
        <v>0.55000000000000004</v>
      </c>
    </row>
    <row r="151" spans="1:12" x14ac:dyDescent="0.2">
      <c r="A151" s="26"/>
      <c r="B151" s="26"/>
      <c r="C151" s="26"/>
      <c r="D151" s="26"/>
      <c r="E151" s="26"/>
      <c r="F151" s="26"/>
      <c r="G151" s="30"/>
      <c r="H151" s="30"/>
      <c r="I151" s="26"/>
      <c r="J151" s="26"/>
      <c r="K151" s="24">
        <f t="shared" si="4"/>
        <v>0</v>
      </c>
      <c r="L151" s="2">
        <f t="shared" si="5"/>
        <v>0.55000000000000004</v>
      </c>
    </row>
    <row r="152" spans="1:12" x14ac:dyDescent="0.2">
      <c r="A152" s="26"/>
      <c r="B152" s="26"/>
      <c r="C152" s="26"/>
      <c r="D152" s="26"/>
      <c r="E152" s="26"/>
      <c r="F152" s="26"/>
      <c r="G152" s="30"/>
      <c r="H152" s="30"/>
      <c r="I152" s="26"/>
      <c r="J152" s="26"/>
      <c r="K152" s="24">
        <f t="shared" si="4"/>
        <v>0</v>
      </c>
      <c r="L152" s="2">
        <f t="shared" si="5"/>
        <v>0.55000000000000004</v>
      </c>
    </row>
    <row r="153" spans="1:12" x14ac:dyDescent="0.2">
      <c r="A153" s="26"/>
      <c r="B153" s="26"/>
      <c r="C153" s="26"/>
      <c r="D153" s="26"/>
      <c r="E153" s="26"/>
      <c r="F153" s="26"/>
      <c r="G153" s="30"/>
      <c r="H153" s="30"/>
      <c r="I153" s="26"/>
      <c r="J153" s="26"/>
      <c r="K153" s="24">
        <f t="shared" si="4"/>
        <v>0</v>
      </c>
      <c r="L153" s="2">
        <f t="shared" si="5"/>
        <v>0.55000000000000004</v>
      </c>
    </row>
    <row r="154" spans="1:12" x14ac:dyDescent="0.2">
      <c r="A154" s="26"/>
      <c r="B154" s="26"/>
      <c r="C154" s="26"/>
      <c r="D154" s="26"/>
      <c r="E154" s="26"/>
      <c r="F154" s="26"/>
      <c r="G154" s="30"/>
      <c r="H154" s="30"/>
      <c r="I154" s="26"/>
      <c r="J154" s="26"/>
      <c r="K154" s="24">
        <f t="shared" si="4"/>
        <v>0</v>
      </c>
      <c r="L154" s="2">
        <f t="shared" si="5"/>
        <v>0.55000000000000004</v>
      </c>
    </row>
    <row r="155" spans="1:12" x14ac:dyDescent="0.2">
      <c r="A155" s="26"/>
      <c r="B155" s="26"/>
      <c r="C155" s="26"/>
      <c r="D155" s="26"/>
      <c r="E155" s="26"/>
      <c r="F155" s="26"/>
      <c r="G155" s="30"/>
      <c r="H155" s="30"/>
      <c r="I155" s="26"/>
      <c r="J155" s="26"/>
      <c r="K155" s="24">
        <f t="shared" si="4"/>
        <v>0</v>
      </c>
      <c r="L155" s="2">
        <f t="shared" si="5"/>
        <v>0.55000000000000004</v>
      </c>
    </row>
    <row r="156" spans="1:12" x14ac:dyDescent="0.2">
      <c r="A156" s="26"/>
      <c r="B156" s="26"/>
      <c r="C156" s="26"/>
      <c r="D156" s="26"/>
      <c r="E156" s="26"/>
      <c r="F156" s="26"/>
      <c r="G156" s="30"/>
      <c r="H156" s="30"/>
      <c r="I156" s="26"/>
      <c r="J156" s="26"/>
      <c r="K156" s="24">
        <f t="shared" si="4"/>
        <v>0</v>
      </c>
      <c r="L156" s="2">
        <f t="shared" si="5"/>
        <v>0.55000000000000004</v>
      </c>
    </row>
    <row r="157" spans="1:12" x14ac:dyDescent="0.2">
      <c r="A157" s="26"/>
      <c r="B157" s="26"/>
      <c r="C157" s="26"/>
      <c r="D157" s="26"/>
      <c r="E157" s="26"/>
      <c r="F157" s="26"/>
      <c r="G157" s="30"/>
      <c r="H157" s="30"/>
      <c r="I157" s="26"/>
      <c r="J157" s="26"/>
      <c r="K157" s="24">
        <f t="shared" si="4"/>
        <v>0</v>
      </c>
      <c r="L157" s="2">
        <f t="shared" si="5"/>
        <v>0.55000000000000004</v>
      </c>
    </row>
    <row r="158" spans="1:12" x14ac:dyDescent="0.2">
      <c r="A158" s="26"/>
      <c r="B158" s="26"/>
      <c r="C158" s="26"/>
      <c r="D158" s="26"/>
      <c r="E158" s="26"/>
      <c r="F158" s="26"/>
      <c r="G158" s="30"/>
      <c r="H158" s="30"/>
      <c r="I158" s="26"/>
      <c r="J158" s="26"/>
      <c r="K158" s="24">
        <f t="shared" si="4"/>
        <v>0</v>
      </c>
      <c r="L158" s="2">
        <f t="shared" si="5"/>
        <v>0.55000000000000004</v>
      </c>
    </row>
    <row r="159" spans="1:12" x14ac:dyDescent="0.2">
      <c r="A159" s="26"/>
      <c r="B159" s="26"/>
      <c r="C159" s="26"/>
      <c r="D159" s="26"/>
      <c r="E159" s="26"/>
      <c r="F159" s="26"/>
      <c r="G159" s="30"/>
      <c r="H159" s="30"/>
      <c r="I159" s="26"/>
      <c r="J159" s="26"/>
      <c r="K159" s="24">
        <f t="shared" si="4"/>
        <v>0</v>
      </c>
      <c r="L159" s="2">
        <f t="shared" si="5"/>
        <v>0.55000000000000004</v>
      </c>
    </row>
    <row r="160" spans="1:12" x14ac:dyDescent="0.2">
      <c r="A160" s="26"/>
      <c r="B160" s="26"/>
      <c r="C160" s="26"/>
      <c r="D160" s="26"/>
      <c r="E160" s="26"/>
      <c r="F160" s="26"/>
      <c r="G160" s="30"/>
      <c r="H160" s="30"/>
      <c r="I160" s="26"/>
      <c r="J160" s="26"/>
      <c r="K160" s="24">
        <f t="shared" si="4"/>
        <v>0</v>
      </c>
      <c r="L160" s="2">
        <f t="shared" si="5"/>
        <v>0.55000000000000004</v>
      </c>
    </row>
    <row r="161" spans="1:12" x14ac:dyDescent="0.2">
      <c r="A161" s="26"/>
      <c r="B161" s="26"/>
      <c r="C161" s="26"/>
      <c r="D161" s="26"/>
      <c r="E161" s="26"/>
      <c r="F161" s="26"/>
      <c r="G161" s="30"/>
      <c r="H161" s="30"/>
      <c r="I161" s="26"/>
      <c r="J161" s="26"/>
      <c r="K161" s="24">
        <f t="shared" si="4"/>
        <v>0</v>
      </c>
      <c r="L161" s="2">
        <f t="shared" si="5"/>
        <v>0.55000000000000004</v>
      </c>
    </row>
    <row r="162" spans="1:12" x14ac:dyDescent="0.2">
      <c r="A162" s="26"/>
      <c r="B162" s="26"/>
      <c r="C162" s="26"/>
      <c r="D162" s="26"/>
      <c r="E162" s="26"/>
      <c r="F162" s="26"/>
      <c r="G162" s="30"/>
      <c r="H162" s="30"/>
      <c r="I162" s="26"/>
      <c r="J162" s="26"/>
      <c r="K162" s="24">
        <f t="shared" si="4"/>
        <v>0</v>
      </c>
      <c r="L162" s="2">
        <f t="shared" si="5"/>
        <v>0.55000000000000004</v>
      </c>
    </row>
    <row r="163" spans="1:12" x14ac:dyDescent="0.2">
      <c r="A163" s="26"/>
      <c r="B163" s="26"/>
      <c r="C163" s="26"/>
      <c r="D163" s="26"/>
      <c r="E163" s="26"/>
      <c r="F163" s="26"/>
      <c r="G163" s="30"/>
      <c r="H163" s="30"/>
      <c r="I163" s="26"/>
      <c r="J163" s="26"/>
      <c r="K163" s="24">
        <f t="shared" si="4"/>
        <v>0</v>
      </c>
      <c r="L163" s="2">
        <f t="shared" si="5"/>
        <v>0.55000000000000004</v>
      </c>
    </row>
    <row r="164" spans="1:12" x14ac:dyDescent="0.2">
      <c r="A164" s="26"/>
      <c r="B164" s="26"/>
      <c r="C164" s="26"/>
      <c r="D164" s="26"/>
      <c r="E164" s="26"/>
      <c r="F164" s="26"/>
      <c r="G164" s="30"/>
      <c r="H164" s="30"/>
      <c r="I164" s="26"/>
      <c r="J164" s="26"/>
      <c r="K164" s="24">
        <f t="shared" si="4"/>
        <v>0</v>
      </c>
      <c r="L164" s="2">
        <f t="shared" si="5"/>
        <v>0.55000000000000004</v>
      </c>
    </row>
    <row r="165" spans="1:12" x14ac:dyDescent="0.2">
      <c r="A165" s="26"/>
      <c r="B165" s="26"/>
      <c r="C165" s="26"/>
      <c r="D165" s="26"/>
      <c r="E165" s="26"/>
      <c r="F165" s="26"/>
      <c r="G165" s="30"/>
      <c r="H165" s="30"/>
      <c r="I165" s="26"/>
      <c r="J165" s="26"/>
      <c r="K165" s="24">
        <f t="shared" si="4"/>
        <v>0</v>
      </c>
      <c r="L165" s="2">
        <f t="shared" si="5"/>
        <v>0.55000000000000004</v>
      </c>
    </row>
    <row r="166" spans="1:12" x14ac:dyDescent="0.2">
      <c r="A166" s="26"/>
      <c r="B166" s="26"/>
      <c r="C166" s="26"/>
      <c r="D166" s="26"/>
      <c r="E166" s="26"/>
      <c r="F166" s="26"/>
      <c r="G166" s="30"/>
      <c r="H166" s="30"/>
      <c r="I166" s="26"/>
      <c r="J166" s="26"/>
      <c r="K166" s="24">
        <f t="shared" si="4"/>
        <v>0</v>
      </c>
      <c r="L166" s="2">
        <f t="shared" si="5"/>
        <v>0.55000000000000004</v>
      </c>
    </row>
    <row r="167" spans="1:12" x14ac:dyDescent="0.2">
      <c r="A167" s="26"/>
      <c r="B167" s="26"/>
      <c r="C167" s="26"/>
      <c r="D167" s="26"/>
      <c r="E167" s="26"/>
      <c r="F167" s="26"/>
      <c r="G167" s="30"/>
      <c r="H167" s="30"/>
      <c r="I167" s="26"/>
      <c r="J167" s="26"/>
      <c r="K167" s="24">
        <f t="shared" si="4"/>
        <v>0</v>
      </c>
      <c r="L167" s="2">
        <f t="shared" si="5"/>
        <v>0.55000000000000004</v>
      </c>
    </row>
    <row r="168" spans="1:12" x14ac:dyDescent="0.2">
      <c r="A168" s="26"/>
      <c r="B168" s="26"/>
      <c r="C168" s="26"/>
      <c r="D168" s="26"/>
      <c r="E168" s="26"/>
      <c r="F168" s="26"/>
      <c r="G168" s="30"/>
      <c r="H168" s="30"/>
      <c r="I168" s="26"/>
      <c r="J168" s="26"/>
      <c r="K168" s="24">
        <f t="shared" si="4"/>
        <v>0</v>
      </c>
      <c r="L168" s="2">
        <f t="shared" si="5"/>
        <v>0.55000000000000004</v>
      </c>
    </row>
    <row r="169" spans="1:12" x14ac:dyDescent="0.2">
      <c r="A169" s="26"/>
      <c r="B169" s="26"/>
      <c r="C169" s="26"/>
      <c r="D169" s="26"/>
      <c r="E169" s="26"/>
      <c r="F169" s="26"/>
      <c r="G169" s="30"/>
      <c r="H169" s="30"/>
      <c r="I169" s="26"/>
      <c r="J169" s="26"/>
      <c r="K169" s="24">
        <f t="shared" si="4"/>
        <v>0</v>
      </c>
      <c r="L169" s="2">
        <f t="shared" si="5"/>
        <v>0.55000000000000004</v>
      </c>
    </row>
    <row r="170" spans="1:12" x14ac:dyDescent="0.2">
      <c r="A170" s="26"/>
      <c r="B170" s="26"/>
      <c r="C170" s="26"/>
      <c r="D170" s="26"/>
      <c r="E170" s="26"/>
      <c r="F170" s="26"/>
      <c r="G170" s="30"/>
      <c r="H170" s="30"/>
      <c r="I170" s="26"/>
      <c r="J170" s="26"/>
      <c r="K170" s="24">
        <f t="shared" si="4"/>
        <v>0</v>
      </c>
      <c r="L170" s="2">
        <f t="shared" si="5"/>
        <v>0.55000000000000004</v>
      </c>
    </row>
    <row r="171" spans="1:12" x14ac:dyDescent="0.2">
      <c r="A171" s="26"/>
      <c r="B171" s="26"/>
      <c r="C171" s="26"/>
      <c r="D171" s="26"/>
      <c r="E171" s="26"/>
      <c r="F171" s="26"/>
      <c r="G171" s="30"/>
      <c r="H171" s="30"/>
      <c r="I171" s="26"/>
      <c r="J171" s="26"/>
      <c r="K171" s="24">
        <f t="shared" si="4"/>
        <v>0</v>
      </c>
      <c r="L171" s="2">
        <f t="shared" si="5"/>
        <v>0.55000000000000004</v>
      </c>
    </row>
    <row r="172" spans="1:12" x14ac:dyDescent="0.2">
      <c r="A172" s="26"/>
      <c r="B172" s="26"/>
      <c r="C172" s="26"/>
      <c r="D172" s="26"/>
      <c r="E172" s="26"/>
      <c r="F172" s="26"/>
      <c r="G172" s="30"/>
      <c r="H172" s="30"/>
      <c r="I172" s="26"/>
      <c r="J172" s="26"/>
      <c r="K172" s="24">
        <f t="shared" si="4"/>
        <v>0</v>
      </c>
      <c r="L172" s="2">
        <f t="shared" si="5"/>
        <v>0.55000000000000004</v>
      </c>
    </row>
    <row r="173" spans="1:12" x14ac:dyDescent="0.2">
      <c r="A173" s="26"/>
      <c r="B173" s="26"/>
      <c r="C173" s="26"/>
      <c r="D173" s="26"/>
      <c r="E173" s="26"/>
      <c r="F173" s="26"/>
      <c r="G173" s="30"/>
      <c r="H173" s="30"/>
      <c r="I173" s="26"/>
      <c r="J173" s="26"/>
      <c r="K173" s="24">
        <f t="shared" si="4"/>
        <v>0</v>
      </c>
      <c r="L173" s="2">
        <f t="shared" si="5"/>
        <v>0.55000000000000004</v>
      </c>
    </row>
    <row r="174" spans="1:12" x14ac:dyDescent="0.2">
      <c r="A174" s="26"/>
      <c r="B174" s="26"/>
      <c r="C174" s="26"/>
      <c r="D174" s="26"/>
      <c r="E174" s="26"/>
      <c r="F174" s="26"/>
      <c r="G174" s="30"/>
      <c r="H174" s="30"/>
      <c r="I174" s="26"/>
      <c r="J174" s="26"/>
      <c r="K174" s="24">
        <f t="shared" si="4"/>
        <v>0</v>
      </c>
      <c r="L174" s="2">
        <f t="shared" si="5"/>
        <v>0.55000000000000004</v>
      </c>
    </row>
    <row r="175" spans="1:12" x14ac:dyDescent="0.2">
      <c r="A175" s="26"/>
      <c r="B175" s="26"/>
      <c r="C175" s="26"/>
      <c r="D175" s="26"/>
      <c r="E175" s="26"/>
      <c r="F175" s="26"/>
      <c r="G175" s="30"/>
      <c r="H175" s="30"/>
      <c r="I175" s="26"/>
      <c r="J175" s="26"/>
      <c r="K175" s="24">
        <f t="shared" si="4"/>
        <v>0</v>
      </c>
      <c r="L175" s="2">
        <f t="shared" si="5"/>
        <v>0.55000000000000004</v>
      </c>
    </row>
    <row r="176" spans="1:12" x14ac:dyDescent="0.2">
      <c r="A176" s="26"/>
      <c r="B176" s="26"/>
      <c r="C176" s="26"/>
      <c r="D176" s="26"/>
      <c r="E176" s="26"/>
      <c r="F176" s="26"/>
      <c r="G176" s="30"/>
      <c r="H176" s="30"/>
      <c r="I176" s="26"/>
      <c r="J176" s="26"/>
      <c r="K176" s="24">
        <f t="shared" si="4"/>
        <v>0</v>
      </c>
      <c r="L176" s="2">
        <f t="shared" si="5"/>
        <v>0.55000000000000004</v>
      </c>
    </row>
    <row r="177" spans="1:12" x14ac:dyDescent="0.2">
      <c r="A177" s="26"/>
      <c r="B177" s="26"/>
      <c r="C177" s="26"/>
      <c r="D177" s="26"/>
      <c r="E177" s="26"/>
      <c r="F177" s="26"/>
      <c r="G177" s="30"/>
      <c r="H177" s="30"/>
      <c r="I177" s="26"/>
      <c r="J177" s="26"/>
      <c r="K177" s="24">
        <f t="shared" si="4"/>
        <v>0</v>
      </c>
      <c r="L177" s="2">
        <f t="shared" si="5"/>
        <v>0.55000000000000004</v>
      </c>
    </row>
    <row r="178" spans="1:12" x14ac:dyDescent="0.2">
      <c r="A178" s="26"/>
      <c r="B178" s="26"/>
      <c r="C178" s="26"/>
      <c r="D178" s="26"/>
      <c r="E178" s="26"/>
      <c r="F178" s="26"/>
      <c r="G178" s="30"/>
      <c r="H178" s="30"/>
      <c r="I178" s="26"/>
      <c r="J178" s="26"/>
      <c r="K178" s="24">
        <f t="shared" si="4"/>
        <v>0</v>
      </c>
      <c r="L178" s="2">
        <f t="shared" si="5"/>
        <v>0.55000000000000004</v>
      </c>
    </row>
    <row r="179" spans="1:12" x14ac:dyDescent="0.2">
      <c r="A179" s="26"/>
      <c r="B179" s="26"/>
      <c r="C179" s="26"/>
      <c r="D179" s="26"/>
      <c r="E179" s="26"/>
      <c r="F179" s="26"/>
      <c r="G179" s="30"/>
      <c r="H179" s="30"/>
      <c r="I179" s="26"/>
      <c r="J179" s="26"/>
      <c r="K179" s="24">
        <f t="shared" si="4"/>
        <v>0</v>
      </c>
      <c r="L179" s="2">
        <f t="shared" si="5"/>
        <v>0.55000000000000004</v>
      </c>
    </row>
    <row r="180" spans="1:12" x14ac:dyDescent="0.2">
      <c r="A180" s="26"/>
      <c r="B180" s="26"/>
      <c r="C180" s="26"/>
      <c r="D180" s="26"/>
      <c r="E180" s="26"/>
      <c r="F180" s="26"/>
      <c r="G180" s="30"/>
      <c r="H180" s="30"/>
      <c r="I180" s="26"/>
      <c r="J180" s="26"/>
      <c r="K180" s="24">
        <f t="shared" si="4"/>
        <v>0</v>
      </c>
      <c r="L180" s="2">
        <f t="shared" si="5"/>
        <v>0.55000000000000004</v>
      </c>
    </row>
    <row r="181" spans="1:12" x14ac:dyDescent="0.2">
      <c r="A181" s="26"/>
      <c r="B181" s="26"/>
      <c r="C181" s="26"/>
      <c r="D181" s="26"/>
      <c r="E181" s="26"/>
      <c r="F181" s="26"/>
      <c r="G181" s="30"/>
      <c r="H181" s="30"/>
      <c r="I181" s="26"/>
      <c r="J181" s="26"/>
      <c r="K181" s="24">
        <f t="shared" si="4"/>
        <v>0</v>
      </c>
      <c r="L181" s="2">
        <f t="shared" si="5"/>
        <v>0.55000000000000004</v>
      </c>
    </row>
    <row r="182" spans="1:12" x14ac:dyDescent="0.2">
      <c r="A182" s="26"/>
      <c r="B182" s="26"/>
      <c r="C182" s="26"/>
      <c r="D182" s="26"/>
      <c r="E182" s="26"/>
      <c r="F182" s="26"/>
      <c r="G182" s="30"/>
      <c r="H182" s="30"/>
      <c r="I182" s="26"/>
      <c r="J182" s="26"/>
      <c r="K182" s="24">
        <f t="shared" si="4"/>
        <v>0</v>
      </c>
      <c r="L182" s="2">
        <f t="shared" si="5"/>
        <v>0.55000000000000004</v>
      </c>
    </row>
    <row r="183" spans="1:12" x14ac:dyDescent="0.2">
      <c r="A183" s="26"/>
      <c r="B183" s="26"/>
      <c r="C183" s="26"/>
      <c r="D183" s="26"/>
      <c r="E183" s="26"/>
      <c r="F183" s="26"/>
      <c r="G183" s="30"/>
      <c r="H183" s="30"/>
      <c r="I183" s="26"/>
      <c r="J183" s="26"/>
      <c r="K183" s="24">
        <f t="shared" si="4"/>
        <v>0</v>
      </c>
      <c r="L183" s="2">
        <f t="shared" si="5"/>
        <v>0.55000000000000004</v>
      </c>
    </row>
    <row r="184" spans="1:12" x14ac:dyDescent="0.2">
      <c r="A184" s="26"/>
      <c r="B184" s="26"/>
      <c r="C184" s="26"/>
      <c r="D184" s="26"/>
      <c r="E184" s="26"/>
      <c r="F184" s="26"/>
      <c r="G184" s="30"/>
      <c r="H184" s="30"/>
      <c r="I184" s="26"/>
      <c r="J184" s="26"/>
      <c r="K184" s="24">
        <f t="shared" si="4"/>
        <v>0</v>
      </c>
      <c r="L184" s="2">
        <f t="shared" si="5"/>
        <v>0.55000000000000004</v>
      </c>
    </row>
    <row r="185" spans="1:12" x14ac:dyDescent="0.2">
      <c r="A185" s="26"/>
      <c r="B185" s="26"/>
      <c r="C185" s="26"/>
      <c r="D185" s="26"/>
      <c r="E185" s="26"/>
      <c r="F185" s="26"/>
      <c r="G185" s="30"/>
      <c r="H185" s="30"/>
      <c r="I185" s="26"/>
      <c r="J185" s="26"/>
      <c r="K185" s="24">
        <f t="shared" si="4"/>
        <v>0</v>
      </c>
      <c r="L185" s="2">
        <f t="shared" si="5"/>
        <v>0.55000000000000004</v>
      </c>
    </row>
    <row r="186" spans="1:12" x14ac:dyDescent="0.2">
      <c r="A186" s="26"/>
      <c r="B186" s="26"/>
      <c r="C186" s="26"/>
      <c r="D186" s="26"/>
      <c r="E186" s="26"/>
      <c r="F186" s="26"/>
      <c r="G186" s="30"/>
      <c r="H186" s="30"/>
      <c r="I186" s="26"/>
      <c r="J186" s="26"/>
      <c r="K186" s="24">
        <f t="shared" si="4"/>
        <v>0</v>
      </c>
      <c r="L186" s="2">
        <f t="shared" si="5"/>
        <v>0.55000000000000004</v>
      </c>
    </row>
    <row r="187" spans="1:12" x14ac:dyDescent="0.2">
      <c r="A187" s="26"/>
      <c r="B187" s="26"/>
      <c r="C187" s="26"/>
      <c r="D187" s="26"/>
      <c r="E187" s="26"/>
      <c r="F187" s="26"/>
      <c r="G187" s="30"/>
      <c r="H187" s="30"/>
      <c r="I187" s="26"/>
      <c r="J187" s="26"/>
      <c r="K187" s="24">
        <f t="shared" si="4"/>
        <v>0</v>
      </c>
      <c r="L187" s="2">
        <f t="shared" si="5"/>
        <v>0.55000000000000004</v>
      </c>
    </row>
    <row r="188" spans="1:12" x14ac:dyDescent="0.2">
      <c r="A188" s="26"/>
      <c r="B188" s="26"/>
      <c r="C188" s="26"/>
      <c r="D188" s="26"/>
      <c r="E188" s="26"/>
      <c r="F188" s="26"/>
      <c r="G188" s="30"/>
      <c r="H188" s="30"/>
      <c r="I188" s="26"/>
      <c r="J188" s="26"/>
      <c r="K188" s="24">
        <f t="shared" si="4"/>
        <v>0</v>
      </c>
      <c r="L188" s="2">
        <f t="shared" si="5"/>
        <v>0.55000000000000004</v>
      </c>
    </row>
    <row r="189" spans="1:12" x14ac:dyDescent="0.2">
      <c r="A189" s="26"/>
      <c r="B189" s="26"/>
      <c r="C189" s="26"/>
      <c r="D189" s="26"/>
      <c r="E189" s="26"/>
      <c r="F189" s="26"/>
      <c r="G189" s="30"/>
      <c r="H189" s="30"/>
      <c r="I189" s="26"/>
      <c r="J189" s="26"/>
      <c r="K189" s="24">
        <f t="shared" si="4"/>
        <v>0</v>
      </c>
      <c r="L189" s="2">
        <f>L188</f>
        <v>0.55000000000000004</v>
      </c>
    </row>
  </sheetData>
  <sheetProtection sheet="1" objects="1" scenarios="1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Front Page</vt:lpstr>
      <vt:lpstr>Example GM Fix</vt:lpstr>
      <vt:lpstr>Price Generator</vt:lpstr>
      <vt:lpstr>Price Book Furnace</vt:lpstr>
      <vt:lpstr>Price Book AC </vt:lpstr>
    </vt:vector>
  </TitlesOfParts>
  <Company>Extreme Closing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Cory</dc:creator>
  <cp:lastModifiedBy>Adam Cory</cp:lastModifiedBy>
  <dcterms:created xsi:type="dcterms:W3CDTF">2016-03-25T16:38:16Z</dcterms:created>
  <dcterms:modified xsi:type="dcterms:W3CDTF">2019-02-13T12:51:36Z</dcterms:modified>
</cp:coreProperties>
</file>